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480" windowHeight="11640" activeTab="0"/>
  </bookViews>
  <sheets>
    <sheet name="Arkusz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<sst xmlns="http://schemas.openxmlformats.org/spreadsheetml/2006/main" count="73" uniqueCount="40">
  <si>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</si>
  <si>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</si>
  <si>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</si>
  <si>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</si>
  <si>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</si>
  <si>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</si>
  <si>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</si>
  <si>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</si>
  <si>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</si>
  <si>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</si>
  <si>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</si>
  <si>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</si>
  <si>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Symbol pliku (symbol podmiotu)</t>
  </si>
  <si>
    <t>stażyści</t>
  </si>
  <si>
    <t>kontraktowi</t>
  </si>
  <si>
    <t>mianowani</t>
  </si>
  <si>
    <t>dyplomowani</t>
  </si>
  <si>
    <t>Wydatki faktycznie poniesione na wynagrodzenia w grupie awansu zawodowego</t>
  </si>
  <si>
    <t xml:space="preserve">Średnioroczna struktura zatrudnienia w grupie awansu zawodowego z uwzględnieniem okresów obowiązywania kwot bazowych </t>
  </si>
  <si>
    <t>Minimalne wydatki jakie powinny być poniesione na wynagrodzenia w grupie awansu zawodowego</t>
  </si>
  <si>
    <t>Różnica dla grupy awansu zawodowego</t>
  </si>
  <si>
    <t>[zł.]</t>
  </si>
  <si>
    <t>Nazwa JST:</t>
  </si>
  <si>
    <t>Data:</t>
  </si>
  <si>
    <t>Analiza wydatków poniesionych na wynagrodzenia nauczycieli</t>
  </si>
  <si>
    <t>Obliczenie jednorazowego dodatku uzupełniającego</t>
  </si>
  <si>
    <t>Arkusz porównania danych dla poszczególnych podmiotów pozyskania danych</t>
  </si>
  <si>
    <t>Różnica dla grupy awansu zawodowego w przeliczeniu na średnioroczną strukturę zatrudnienia</t>
  </si>
  <si>
    <t>Razem</t>
  </si>
  <si>
    <t>ZS Lubp01</t>
  </si>
  <si>
    <t>ZSMarysp02</t>
  </si>
  <si>
    <t>ZS IzbKuj.p03</t>
  </si>
  <si>
    <t>ZS Chodp04</t>
  </si>
  <si>
    <t>LO Kowalp05</t>
  </si>
  <si>
    <t>LOD Kowp06</t>
  </si>
  <si>
    <t>PPP Lubrp08</t>
  </si>
  <si>
    <t>PpPLubKuj.p07</t>
  </si>
  <si>
    <t>ZSSp09</t>
  </si>
  <si>
    <t>WPOWp10</t>
  </si>
  <si>
    <t>DDp11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</si>
</sst>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6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ukacja%20sta&#380;\Pulpit\&#346;rednie%202012\jd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ukacja%20sta&#380;\Moje%20dokumenty\Pobieranie\jd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ukacja%20sta&#380;\Moje%20dokumenty\Pobieranie\jd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ukacja%20sta&#380;\Moje%20dokumenty\Pobieranie\jdu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ukacja%20sta&#380;\Moje%20dokumenty\Pobieranie\p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1">
        <row r="11">
          <cell r="R11">
            <v>0</v>
          </cell>
        </row>
      </sheetData>
      <sheetData sheetId="3">
        <row r="11">
          <cell r="R11">
            <v>0</v>
          </cell>
        </row>
      </sheetData>
      <sheetData sheetId="5">
        <row r="11">
          <cell r="R11">
            <v>0</v>
          </cell>
        </row>
      </sheetData>
      <sheetData sheetId="7">
        <row r="11">
          <cell r="R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39"/>
  <sheetViews>
    <sheetView showGridLines="0" showZeros="0" tabSelected="1" zoomScale="85" zoomScaleNormal="85" zoomScalePageLayoutView="0" workbookViewId="0" topLeftCell="A10">
      <selection activeCell="K60" sqref="K60"/>
    </sheetView>
  </sheetViews>
  <sheetFormatPr defaultColWidth="9.140625" defaultRowHeight="12.75"/>
  <cols>
    <col min="1" max="1" width="1.8515625" style="1" customWidth="1"/>
    <col min="2" max="2" width="9.140625" style="1" customWidth="1"/>
    <col min="3" max="3" width="0.9921875" style="1" customWidth="1"/>
    <col min="4" max="7" width="12.140625" style="1" customWidth="1"/>
    <col min="8" max="8" width="0.9921875" style="1" customWidth="1"/>
    <col min="9" max="9" width="0" style="1" hidden="1" customWidth="1"/>
    <col min="10" max="13" width="12.140625" style="1" customWidth="1"/>
    <col min="14" max="14" width="0.9921875" style="1" customWidth="1"/>
    <col min="15" max="18" width="11.8515625" style="1" customWidth="1"/>
    <col min="19" max="19" width="0.9921875" style="1" customWidth="1"/>
    <col min="20" max="27" width="8.140625" style="1" customWidth="1"/>
    <col min="28" max="28" width="0.71875" style="1" customWidth="1"/>
    <col min="29" max="29" width="9.140625" style="1" customWidth="1"/>
    <col min="30" max="30" width="0.85546875" style="1" customWidth="1"/>
    <col min="31" max="34" width="11.57421875" style="1" hidden="1" customWidth="1"/>
    <col min="35" max="16384" width="9.140625" style="1" customWidth="1"/>
  </cols>
  <sheetData>
    <row r="1" spans="10:75" ht="12.75" hidden="1">
      <c r="J1" s="1">
        <v>1</v>
      </c>
      <c r="K1" s="1">
        <v>1.5</v>
      </c>
      <c r="L1" s="1">
        <v>2</v>
      </c>
      <c r="M1" s="1">
        <v>2.5</v>
      </c>
      <c r="N1" s="1">
        <v>3</v>
      </c>
      <c r="O1" s="1">
        <v>3.5</v>
      </c>
      <c r="P1" s="1">
        <v>4</v>
      </c>
      <c r="Q1" s="1">
        <v>4.5</v>
      </c>
      <c r="R1" s="1">
        <v>5</v>
      </c>
      <c r="S1" s="1">
        <v>5.5</v>
      </c>
      <c r="T1" s="1">
        <v>6</v>
      </c>
      <c r="U1" s="1">
        <v>6.5</v>
      </c>
      <c r="V1" s="1">
        <v>7</v>
      </c>
      <c r="W1" s="1">
        <v>7.5</v>
      </c>
      <c r="X1" s="1">
        <v>8</v>
      </c>
      <c r="Y1" s="1">
        <v>8.5</v>
      </c>
      <c r="Z1" s="1">
        <v>9</v>
      </c>
      <c r="AA1" s="1">
        <v>9.5</v>
      </c>
      <c r="AB1" s="1">
        <v>10</v>
      </c>
      <c r="AC1" s="1">
        <v>10.5</v>
      </c>
      <c r="AD1" s="1">
        <v>11</v>
      </c>
      <c r="AE1" s="1">
        <v>11.5</v>
      </c>
      <c r="AF1" s="1">
        <v>12</v>
      </c>
      <c r="AG1" s="1">
        <v>12.5</v>
      </c>
      <c r="AH1" s="1">
        <v>13</v>
      </c>
      <c r="AI1" s="1">
        <v>13.5</v>
      </c>
      <c r="AJ1" s="1">
        <v>14</v>
      </c>
      <c r="AK1" s="1">
        <v>14.5</v>
      </c>
      <c r="AL1" s="1">
        <v>15</v>
      </c>
      <c r="AM1" s="1">
        <v>15.5</v>
      </c>
      <c r="AN1" s="1">
        <v>16</v>
      </c>
      <c r="AO1" s="1">
        <v>16.5</v>
      </c>
      <c r="AP1" s="1">
        <v>17</v>
      </c>
      <c r="AQ1" s="1">
        <v>17.5</v>
      </c>
      <c r="AR1" s="1">
        <v>18</v>
      </c>
      <c r="AS1" s="1">
        <v>18.5</v>
      </c>
      <c r="AT1" s="1">
        <v>19</v>
      </c>
      <c r="AU1" s="1">
        <v>19.5</v>
      </c>
      <c r="AV1" s="1">
        <v>20</v>
      </c>
      <c r="AW1" s="1">
        <v>20.5</v>
      </c>
      <c r="AX1" s="1">
        <v>21</v>
      </c>
      <c r="AY1" s="1">
        <v>21.5</v>
      </c>
      <c r="AZ1" s="1">
        <v>22</v>
      </c>
      <c r="BA1" s="1">
        <v>22.5</v>
      </c>
      <c r="BB1" s="1">
        <v>23</v>
      </c>
      <c r="BC1" s="1">
        <v>23.5</v>
      </c>
      <c r="BD1" s="1">
        <v>24</v>
      </c>
      <c r="BE1" s="1">
        <v>24.5</v>
      </c>
      <c r="BF1" s="1">
        <v>25</v>
      </c>
      <c r="BG1" s="1">
        <v>25.5</v>
      </c>
      <c r="BH1" s="1">
        <v>26</v>
      </c>
      <c r="BI1" s="1">
        <v>26.5</v>
      </c>
      <c r="BJ1" s="1">
        <v>27</v>
      </c>
      <c r="BK1" s="1">
        <v>27.5</v>
      </c>
      <c r="BL1" s="1">
        <v>28</v>
      </c>
      <c r="BM1" s="1">
        <v>28.5</v>
      </c>
      <c r="BN1" s="1">
        <v>29</v>
      </c>
      <c r="BO1" s="1">
        <v>29.5</v>
      </c>
      <c r="BP1" s="1">
        <v>30</v>
      </c>
      <c r="BQ1" s="1">
        <v>30.5</v>
      </c>
      <c r="BR1" s="1">
        <v>31</v>
      </c>
      <c r="BS1" s="1">
        <v>31.5</v>
      </c>
      <c r="BT1" s="1">
        <v>32</v>
      </c>
      <c r="BU1" s="1">
        <v>32.5</v>
      </c>
      <c r="BV1" s="1">
        <v>33</v>
      </c>
      <c r="BW1" s="1">
        <v>33.5</v>
      </c>
    </row>
    <row r="2" spans="10:74" ht="12.75" hidden="1">
      <c r="J2" s="1">
        <f>'[1]men'!BQ$5</f>
        <v>0</v>
      </c>
      <c r="L2" s="1">
        <f>'[1]men'!BS$5</f>
        <v>0</v>
      </c>
      <c r="N2" s="1">
        <f>'[1]men'!BU$5</f>
        <v>0</v>
      </c>
      <c r="P2" s="1">
        <f>'[1]men'!BW$5</f>
        <v>0</v>
      </c>
      <c r="R2" s="1">
        <f>'[1]men'!BY$5</f>
        <v>0</v>
      </c>
      <c r="T2" s="1">
        <f>'[1]men'!CA$5</f>
        <v>0</v>
      </c>
      <c r="V2" s="1">
        <f>'[1]men'!CC$5</f>
        <v>0</v>
      </c>
      <c r="X2" s="1">
        <f>'[1]men'!CE$5</f>
        <v>0</v>
      </c>
      <c r="Z2" s="1">
        <f>'[1]men'!CG$5</f>
        <v>0</v>
      </c>
      <c r="AB2" s="1">
        <f>'[1]men'!CI$5</f>
        <v>0</v>
      </c>
      <c r="AD2" s="1">
        <f>'[1]men'!CK$5</f>
        <v>0</v>
      </c>
      <c r="AF2" s="1">
        <f>'[1]men'!CM$5</f>
        <v>0</v>
      </c>
      <c r="AH2" s="1">
        <f>'[1]men'!CO$5</f>
        <v>0</v>
      </c>
      <c r="AJ2" s="1">
        <f>'[1]men'!CQ$5</f>
        <v>0</v>
      </c>
      <c r="AL2" s="1">
        <f>'[1]men'!CS$5</f>
        <v>0</v>
      </c>
      <c r="AN2" s="1">
        <f>'[1]men'!CU$5</f>
        <v>0</v>
      </c>
      <c r="AP2" s="1">
        <f>'[1]men'!CW$5</f>
        <v>0</v>
      </c>
      <c r="AR2" s="1">
        <f>'[1]men'!CY$5</f>
        <v>0</v>
      </c>
      <c r="AT2" s="1">
        <f>'[1]men'!DA$5</f>
        <v>0</v>
      </c>
      <c r="AV2" s="1">
        <f>'[1]men'!DC$5</f>
        <v>0</v>
      </c>
      <c r="AX2" s="1">
        <f>'[1]men'!DE$5</f>
        <v>0</v>
      </c>
      <c r="AZ2" s="1">
        <f>'[1]men'!DG$5</f>
        <v>0</v>
      </c>
      <c r="BB2" s="1">
        <f>'[1]men'!DI$5</f>
        <v>0</v>
      </c>
      <c r="BD2" s="1">
        <f>'[1]men'!DK$5</f>
        <v>0</v>
      </c>
      <c r="BF2" s="1">
        <f>'[1]men'!DM$5</f>
        <v>0</v>
      </c>
      <c r="BH2" s="1">
        <f>'[1]men'!DO$5</f>
        <v>0</v>
      </c>
      <c r="BJ2" s="1">
        <f>'[1]men'!DQ$5</f>
        <v>0</v>
      </c>
      <c r="BL2" s="1">
        <f>'[1]men'!DS$5</f>
        <v>0</v>
      </c>
      <c r="BN2" s="1">
        <f>'[1]men'!DU$5</f>
        <v>0</v>
      </c>
      <c r="BP2" s="1">
        <f>'[1]men'!DW$5</f>
        <v>0</v>
      </c>
      <c r="BR2" s="1">
        <f>'[1]men'!DY$5</f>
        <v>0</v>
      </c>
      <c r="BT2" s="1">
        <f>'[1]men'!EA$5</f>
        <v>0</v>
      </c>
      <c r="BV2" s="1">
        <f>'[1]men'!EC$5</f>
        <v>0</v>
      </c>
    </row>
    <row r="3" spans="11:75" ht="12.75" hidden="1">
      <c r="K3" s="1">
        <f>'[1]men'!BR$6</f>
        <v>0</v>
      </c>
      <c r="M3" s="1">
        <f>'[1]men'!BT$6</f>
        <v>0</v>
      </c>
      <c r="O3" s="1">
        <f>'[1]men'!BV$6</f>
        <v>0</v>
      </c>
      <c r="Q3" s="1">
        <f>'[1]men'!BX$6</f>
        <v>0</v>
      </c>
      <c r="S3" s="1">
        <f>'[1]men'!BZ$6</f>
        <v>0</v>
      </c>
      <c r="U3" s="1">
        <f>'[1]men'!CB$6</f>
        <v>0</v>
      </c>
      <c r="W3" s="1">
        <f>'[1]men'!CD$6</f>
        <v>0</v>
      </c>
      <c r="Y3" s="1">
        <f>'[1]men'!CF$6</f>
        <v>0</v>
      </c>
      <c r="AA3" s="1">
        <f>'[1]men'!CH$6</f>
        <v>0</v>
      </c>
      <c r="AC3" s="1">
        <f>'[1]men'!CJ$6</f>
        <v>0</v>
      </c>
      <c r="AE3" s="1">
        <f>'[1]men'!CL$6</f>
        <v>0</v>
      </c>
      <c r="AG3" s="1">
        <f>'[1]men'!CN$6</f>
        <v>0</v>
      </c>
      <c r="AI3" s="1">
        <f>'[1]men'!CP$6</f>
        <v>0</v>
      </c>
      <c r="AK3" s="1">
        <f>'[1]men'!CR$6</f>
        <v>0</v>
      </c>
      <c r="AM3" s="1">
        <f>'[1]men'!CT$6</f>
        <v>0</v>
      </c>
      <c r="AO3" s="1">
        <f>'[1]men'!CV$6</f>
        <v>0</v>
      </c>
      <c r="AQ3" s="1">
        <f>'[1]men'!CX$6</f>
        <v>0</v>
      </c>
      <c r="AS3" s="1">
        <f>'[1]men'!CZ$6</f>
        <v>0</v>
      </c>
      <c r="AU3" s="1">
        <f>'[1]men'!DB$6</f>
        <v>0</v>
      </c>
      <c r="AW3" s="1">
        <f>'[1]men'!DD$6</f>
        <v>0</v>
      </c>
      <c r="AY3" s="1">
        <f>'[1]men'!DF$6</f>
        <v>0</v>
      </c>
      <c r="BA3" s="1">
        <f>'[1]men'!DH$6</f>
        <v>0</v>
      </c>
      <c r="BC3" s="1">
        <f>'[1]men'!DJ$6</f>
        <v>0</v>
      </c>
      <c r="BE3" s="1">
        <f>'[1]men'!DL$6</f>
        <v>0</v>
      </c>
      <c r="BG3" s="1">
        <f>'[1]men'!DN$6</f>
        <v>0</v>
      </c>
      <c r="BI3" s="1">
        <f>'[1]men'!DP$6</f>
        <v>0</v>
      </c>
      <c r="BK3" s="1">
        <f>'[1]men'!DR$6</f>
        <v>0</v>
      </c>
      <c r="BM3" s="1">
        <f>'[1]men'!DT$6</f>
        <v>0</v>
      </c>
      <c r="BO3" s="1">
        <f>'[1]men'!DV$6</f>
        <v>0</v>
      </c>
      <c r="BQ3" s="1">
        <f>'[1]men'!DX$6</f>
        <v>0</v>
      </c>
      <c r="BS3" s="1">
        <f>'[1]men'!DZ$6</f>
        <v>0</v>
      </c>
      <c r="BU3" s="1">
        <f>'[1]men'!EB$6</f>
        <v>0</v>
      </c>
      <c r="BW3" s="1">
        <f>'[1]men'!ED$6</f>
        <v>0</v>
      </c>
    </row>
    <row r="4" spans="10:74" ht="12.75" hidden="1">
      <c r="J4" s="1">
        <f>'[2]men'!BQ$5</f>
        <v>0</v>
      </c>
      <c r="L4" s="1">
        <f>'[2]men'!BS$5</f>
        <v>0</v>
      </c>
      <c r="N4" s="1">
        <f>'[2]men'!BU$5</f>
        <v>0</v>
      </c>
      <c r="P4" s="1">
        <f>'[2]men'!BW$5</f>
        <v>0</v>
      </c>
      <c r="R4" s="1">
        <f>'[2]men'!BY$5</f>
        <v>0</v>
      </c>
      <c r="T4" s="1">
        <f>'[2]men'!CA$5</f>
        <v>0</v>
      </c>
      <c r="V4" s="1">
        <f>'[2]men'!CC$5</f>
        <v>0</v>
      </c>
      <c r="X4" s="1">
        <f>'[2]men'!CE$5</f>
        <v>0</v>
      </c>
      <c r="Z4" s="1">
        <f>'[2]men'!CG$5</f>
        <v>0</v>
      </c>
      <c r="AB4" s="1">
        <f>'[2]men'!CI$5</f>
        <v>0</v>
      </c>
      <c r="AD4" s="1">
        <f>'[2]men'!CK$5</f>
        <v>0</v>
      </c>
      <c r="AF4" s="1">
        <f>'[2]men'!CM$5</f>
        <v>0</v>
      </c>
      <c r="AH4" s="1">
        <f>'[2]men'!CO$5</f>
        <v>0</v>
      </c>
      <c r="AJ4" s="1">
        <f>'[2]men'!CQ$5</f>
        <v>0</v>
      </c>
      <c r="AL4" s="1">
        <f>'[2]men'!CS$5</f>
        <v>0</v>
      </c>
      <c r="AN4" s="1">
        <f>'[2]men'!CU$5</f>
        <v>0</v>
      </c>
      <c r="AP4" s="1">
        <f>'[2]men'!CW$5</f>
        <v>0</v>
      </c>
      <c r="AR4" s="1">
        <f>'[2]men'!CY$5</f>
        <v>0</v>
      </c>
      <c r="AT4" s="1">
        <f>'[2]men'!DA$5</f>
        <v>0</v>
      </c>
      <c r="AV4" s="1">
        <f>'[2]men'!DC$5</f>
        <v>0</v>
      </c>
      <c r="AX4" s="1">
        <f>'[2]men'!DE$5</f>
        <v>0</v>
      </c>
      <c r="AZ4" s="1">
        <f>'[2]men'!DG$5</f>
        <v>0</v>
      </c>
      <c r="BB4" s="1">
        <f>'[2]men'!DI$5</f>
        <v>0</v>
      </c>
      <c r="BD4" s="1">
        <f>'[2]men'!DK$5</f>
        <v>0</v>
      </c>
      <c r="BF4" s="1">
        <f>'[2]men'!DM$5</f>
        <v>0</v>
      </c>
      <c r="BH4" s="1">
        <f>'[2]men'!DO$5</f>
        <v>0</v>
      </c>
      <c r="BJ4" s="1">
        <f>'[2]men'!DQ$5</f>
        <v>0</v>
      </c>
      <c r="BL4" s="1">
        <f>'[2]men'!DS$5</f>
        <v>0</v>
      </c>
      <c r="BN4" s="1">
        <f>'[2]men'!DU$5</f>
        <v>0</v>
      </c>
      <c r="BP4" s="1">
        <f>'[2]men'!DW$5</f>
        <v>0</v>
      </c>
      <c r="BR4" s="1">
        <f>'[2]men'!DY$5</f>
        <v>0</v>
      </c>
      <c r="BT4" s="1">
        <f>'[2]men'!EA$5</f>
        <v>0</v>
      </c>
      <c r="BV4" s="1">
        <f>'[2]men'!EC$5</f>
        <v>0</v>
      </c>
    </row>
    <row r="5" spans="11:75" ht="12.75" hidden="1">
      <c r="K5" s="1">
        <f>'[2]men'!BR$6</f>
        <v>0</v>
      </c>
      <c r="M5" s="1">
        <f>'[2]men'!BT$6</f>
        <v>0</v>
      </c>
      <c r="O5" s="1">
        <f>'[2]men'!BV$6</f>
        <v>0</v>
      </c>
      <c r="Q5" s="1">
        <f>'[2]men'!BX$6</f>
        <v>0</v>
      </c>
      <c r="S5" s="1">
        <f>'[2]men'!BZ$6</f>
        <v>0</v>
      </c>
      <c r="U5" s="1">
        <f>'[2]men'!CB$6</f>
        <v>0</v>
      </c>
      <c r="W5" s="1">
        <f>'[2]men'!CD$6</f>
        <v>0</v>
      </c>
      <c r="Y5" s="1">
        <f>'[2]men'!CF$6</f>
        <v>0</v>
      </c>
      <c r="AA5" s="1">
        <f>'[2]men'!CH$6</f>
        <v>0</v>
      </c>
      <c r="AC5" s="1">
        <f>'[2]men'!CJ$6</f>
        <v>0</v>
      </c>
      <c r="AE5" s="1">
        <f>'[2]men'!CL$6</f>
        <v>0</v>
      </c>
      <c r="AG5" s="1">
        <f>'[2]men'!CN$6</f>
        <v>0</v>
      </c>
      <c r="AI5" s="1">
        <f>'[2]men'!CP$6</f>
        <v>0</v>
      </c>
      <c r="AK5" s="1">
        <f>'[2]men'!CR$6</f>
        <v>0</v>
      </c>
      <c r="AM5" s="1">
        <f>'[2]men'!CT$6</f>
        <v>0</v>
      </c>
      <c r="AO5" s="1">
        <f>'[2]men'!CV$6</f>
        <v>0</v>
      </c>
      <c r="AQ5" s="1">
        <f>'[2]men'!CX$6</f>
        <v>0</v>
      </c>
      <c r="AS5" s="1">
        <f>'[2]men'!CZ$6</f>
        <v>0</v>
      </c>
      <c r="AU5" s="1">
        <f>'[2]men'!DB$6</f>
        <v>0</v>
      </c>
      <c r="AW5" s="1">
        <f>'[2]men'!DD$6</f>
        <v>0</v>
      </c>
      <c r="AY5" s="1">
        <f>'[2]men'!DF$6</f>
        <v>0</v>
      </c>
      <c r="BA5" s="1">
        <f>'[2]men'!DH$6</f>
        <v>0</v>
      </c>
      <c r="BC5" s="1">
        <f>'[2]men'!DJ$6</f>
        <v>0</v>
      </c>
      <c r="BE5" s="1">
        <f>'[2]men'!DL$6</f>
        <v>0</v>
      </c>
      <c r="BG5" s="1">
        <f>'[2]men'!DN$6</f>
        <v>0</v>
      </c>
      <c r="BI5" s="1">
        <f>'[2]men'!DP$6</f>
        <v>0</v>
      </c>
      <c r="BK5" s="1">
        <f>'[2]men'!DR$6</f>
        <v>0</v>
      </c>
      <c r="BM5" s="1">
        <f>'[2]men'!DT$6</f>
        <v>0</v>
      </c>
      <c r="BO5" s="1">
        <f>'[2]men'!DV$6</f>
        <v>0</v>
      </c>
      <c r="BQ5" s="1">
        <f>'[2]men'!DX$6</f>
        <v>0</v>
      </c>
      <c r="BS5" s="1">
        <f>'[2]men'!DZ$6</f>
        <v>0</v>
      </c>
      <c r="BU5" s="1">
        <f>'[2]men'!EB$6</f>
        <v>0</v>
      </c>
      <c r="BW5" s="1">
        <f>'[2]men'!ED$6</f>
        <v>0</v>
      </c>
    </row>
    <row r="6" spans="10:74" ht="12.75" hidden="1">
      <c r="J6" s="1">
        <f>'[3]men'!BQ$5</f>
        <v>0</v>
      </c>
      <c r="L6" s="1">
        <f>'[3]men'!BS$5</f>
        <v>0</v>
      </c>
      <c r="N6" s="1">
        <f>'[3]men'!BU$5</f>
        <v>0</v>
      </c>
      <c r="P6" s="1">
        <f>'[3]men'!BW$5</f>
        <v>0</v>
      </c>
      <c r="R6" s="1">
        <f>'[3]men'!BY$5</f>
        <v>0</v>
      </c>
      <c r="T6" s="1">
        <f>'[3]men'!CA$5</f>
        <v>0</v>
      </c>
      <c r="V6" s="1">
        <f>'[3]men'!CC$5</f>
        <v>0</v>
      </c>
      <c r="X6" s="1">
        <f>'[3]men'!CE$5</f>
        <v>0</v>
      </c>
      <c r="Z6" s="1">
        <f>'[3]men'!CG$5</f>
        <v>0</v>
      </c>
      <c r="AB6" s="1">
        <f>'[3]men'!CI$5</f>
        <v>0</v>
      </c>
      <c r="AD6" s="1">
        <f>'[3]men'!CK$5</f>
        <v>0</v>
      </c>
      <c r="AF6" s="1">
        <f>'[3]men'!CM$5</f>
        <v>0</v>
      </c>
      <c r="AH6" s="1">
        <f>'[3]men'!CO$5</f>
        <v>0</v>
      </c>
      <c r="AJ6" s="1">
        <f>'[3]men'!CQ$5</f>
        <v>0</v>
      </c>
      <c r="AL6" s="1">
        <f>'[3]men'!CS$5</f>
        <v>0</v>
      </c>
      <c r="AN6" s="1">
        <f>'[3]men'!CU$5</f>
        <v>0</v>
      </c>
      <c r="AP6" s="1">
        <f>'[3]men'!CW$5</f>
        <v>0</v>
      </c>
      <c r="AR6" s="1">
        <f>'[3]men'!CY$5</f>
        <v>0</v>
      </c>
      <c r="AT6" s="1">
        <f>'[3]men'!DA$5</f>
        <v>0</v>
      </c>
      <c r="AV6" s="1">
        <f>'[3]men'!DC$5</f>
        <v>0</v>
      </c>
      <c r="AX6" s="1">
        <f>'[3]men'!DE$5</f>
        <v>0</v>
      </c>
      <c r="AZ6" s="1">
        <f>'[3]men'!DG$5</f>
        <v>0</v>
      </c>
      <c r="BB6" s="1">
        <f>'[3]men'!DI$5</f>
        <v>0</v>
      </c>
      <c r="BD6" s="1">
        <f>'[3]men'!DK$5</f>
        <v>0</v>
      </c>
      <c r="BF6" s="1">
        <f>'[3]men'!DM$5</f>
        <v>0</v>
      </c>
      <c r="BH6" s="1">
        <f>'[3]men'!DO$5</f>
        <v>0</v>
      </c>
      <c r="BJ6" s="1">
        <f>'[3]men'!DQ$5</f>
        <v>0</v>
      </c>
      <c r="BL6" s="1">
        <f>'[3]men'!DS$5</f>
        <v>0</v>
      </c>
      <c r="BN6" s="1">
        <f>'[3]men'!DU$5</f>
        <v>0</v>
      </c>
      <c r="BP6" s="1">
        <f>'[3]men'!DW$5</f>
        <v>0</v>
      </c>
      <c r="BR6" s="1">
        <f>'[3]men'!DY$5</f>
        <v>0</v>
      </c>
      <c r="BT6" s="1">
        <f>'[3]men'!EA$5</f>
        <v>0</v>
      </c>
      <c r="BV6" s="1">
        <f>'[3]men'!EC$5</f>
        <v>0</v>
      </c>
    </row>
    <row r="7" spans="11:75" ht="12.75" hidden="1">
      <c r="K7" s="1">
        <f>'[3]men'!BR$6</f>
        <v>0</v>
      </c>
      <c r="M7" s="1">
        <f>'[3]men'!BT$6</f>
        <v>0</v>
      </c>
      <c r="O7" s="1">
        <f>'[3]men'!BV$6</f>
        <v>0</v>
      </c>
      <c r="Q7" s="1">
        <f>'[3]men'!BX$6</f>
        <v>0</v>
      </c>
      <c r="S7" s="1">
        <f>'[3]men'!BZ$6</f>
        <v>0</v>
      </c>
      <c r="U7" s="1">
        <f>'[3]men'!CB$6</f>
        <v>0</v>
      </c>
      <c r="W7" s="1">
        <f>'[3]men'!CD$6</f>
        <v>0</v>
      </c>
      <c r="Y7" s="1">
        <f>'[3]men'!CF$6</f>
        <v>0</v>
      </c>
      <c r="AA7" s="1">
        <f>'[3]men'!CH$6</f>
        <v>0</v>
      </c>
      <c r="AC7" s="1">
        <f>'[3]men'!CJ$6</f>
        <v>0</v>
      </c>
      <c r="AE7" s="1">
        <f>'[3]men'!CL$6</f>
        <v>0</v>
      </c>
      <c r="AG7" s="1">
        <f>'[3]men'!CN$6</f>
        <v>0</v>
      </c>
      <c r="AI7" s="1">
        <f>'[3]men'!CP$6</f>
        <v>0</v>
      </c>
      <c r="AK7" s="1">
        <f>'[3]men'!CR$6</f>
        <v>0</v>
      </c>
      <c r="AM7" s="1">
        <f>'[3]men'!CT$6</f>
        <v>0</v>
      </c>
      <c r="AO7" s="1">
        <f>'[3]men'!CV$6</f>
        <v>0</v>
      </c>
      <c r="AQ7" s="1">
        <f>'[3]men'!CX$6</f>
        <v>0</v>
      </c>
      <c r="AS7" s="1">
        <f>'[3]men'!CZ$6</f>
        <v>0</v>
      </c>
      <c r="AU7" s="1">
        <f>'[3]men'!DB$6</f>
        <v>0</v>
      </c>
      <c r="AW7" s="1">
        <f>'[3]men'!DD$6</f>
        <v>0</v>
      </c>
      <c r="AY7" s="1">
        <f>'[3]men'!DF$6</f>
        <v>0</v>
      </c>
      <c r="BA7" s="1">
        <f>'[3]men'!DH$6</f>
        <v>0</v>
      </c>
      <c r="BC7" s="1">
        <f>'[3]men'!DJ$6</f>
        <v>0</v>
      </c>
      <c r="BE7" s="1">
        <f>'[3]men'!DL$6</f>
        <v>0</v>
      </c>
      <c r="BG7" s="1">
        <f>'[3]men'!DN$6</f>
        <v>0</v>
      </c>
      <c r="BI7" s="1">
        <f>'[3]men'!DP$6</f>
        <v>0</v>
      </c>
      <c r="BK7" s="1">
        <f>'[3]men'!DR$6</f>
        <v>0</v>
      </c>
      <c r="BM7" s="1">
        <f>'[3]men'!DT$6</f>
        <v>0</v>
      </c>
      <c r="BO7" s="1">
        <f>'[3]men'!DV$6</f>
        <v>0</v>
      </c>
      <c r="BQ7" s="1">
        <f>'[3]men'!DX$6</f>
        <v>0</v>
      </c>
      <c r="BS7" s="1">
        <f>'[3]men'!DZ$6</f>
        <v>0</v>
      </c>
      <c r="BU7" s="1">
        <f>'[3]men'!EB$6</f>
        <v>0</v>
      </c>
      <c r="BW7" s="1">
        <f>'[3]men'!ED$6</f>
        <v>0</v>
      </c>
    </row>
    <row r="8" spans="10:74" ht="12.75" hidden="1">
      <c r="J8" s="1">
        <f>'[4]men'!BQ$5</f>
        <v>0</v>
      </c>
      <c r="L8" s="1">
        <f>'[4]men'!BS$5</f>
        <v>0</v>
      </c>
      <c r="N8" s="1">
        <f>'[4]men'!BU$5</f>
        <v>0</v>
      </c>
      <c r="P8" s="1">
        <f>'[4]men'!BW$5</f>
        <v>0</v>
      </c>
      <c r="R8" s="1">
        <f>'[4]men'!BY$5</f>
        <v>0</v>
      </c>
      <c r="T8" s="1">
        <f>'[4]men'!CA$5</f>
        <v>0</v>
      </c>
      <c r="V8" s="1">
        <f>'[4]men'!CC$5</f>
        <v>0</v>
      </c>
      <c r="X8" s="1">
        <f>'[4]men'!CE$5</f>
        <v>0</v>
      </c>
      <c r="Z8" s="1">
        <f>'[4]men'!CG$5</f>
        <v>0</v>
      </c>
      <c r="AB8" s="1">
        <f>'[4]men'!CI$5</f>
        <v>0</v>
      </c>
      <c r="AD8" s="1">
        <f>'[4]men'!CK$5</f>
        <v>0</v>
      </c>
      <c r="AF8" s="1">
        <f>'[4]men'!CM$5</f>
        <v>0</v>
      </c>
      <c r="AH8" s="1">
        <f>'[4]men'!CO$5</f>
        <v>0</v>
      </c>
      <c r="AJ8" s="1">
        <f>'[4]men'!CQ$5</f>
        <v>0</v>
      </c>
      <c r="AL8" s="1">
        <f>'[4]men'!CS$5</f>
        <v>0</v>
      </c>
      <c r="AN8" s="1">
        <f>'[4]men'!CU$5</f>
        <v>0</v>
      </c>
      <c r="AP8" s="1">
        <f>'[4]men'!CW$5</f>
        <v>0</v>
      </c>
      <c r="AR8" s="1">
        <f>'[4]men'!CY$5</f>
        <v>0</v>
      </c>
      <c r="AT8" s="1">
        <f>'[4]men'!DA$5</f>
        <v>0</v>
      </c>
      <c r="AV8" s="1">
        <f>'[4]men'!DC$5</f>
        <v>0</v>
      </c>
      <c r="AX8" s="1">
        <f>'[4]men'!DE$5</f>
        <v>0</v>
      </c>
      <c r="AZ8" s="1">
        <f>'[4]men'!DG$5</f>
        <v>0</v>
      </c>
      <c r="BB8" s="1">
        <f>'[4]men'!DI$5</f>
        <v>0</v>
      </c>
      <c r="BD8" s="1">
        <f>'[4]men'!DK$5</f>
        <v>0</v>
      </c>
      <c r="BF8" s="1">
        <f>'[4]men'!DM$5</f>
        <v>0</v>
      </c>
      <c r="BH8" s="1">
        <f>'[4]men'!DO$5</f>
        <v>0</v>
      </c>
      <c r="BJ8" s="1">
        <f>'[4]men'!DQ$5</f>
        <v>0</v>
      </c>
      <c r="BL8" s="1">
        <f>'[4]men'!DS$5</f>
        <v>0</v>
      </c>
      <c r="BN8" s="1">
        <f>'[4]men'!DU$5</f>
        <v>0</v>
      </c>
      <c r="BP8" s="1">
        <f>'[4]men'!DW$5</f>
        <v>0</v>
      </c>
      <c r="BR8" s="1">
        <f>'[4]men'!DY$5</f>
        <v>0</v>
      </c>
      <c r="BT8" s="1">
        <f>'[4]men'!EA$5</f>
        <v>0</v>
      </c>
      <c r="BV8" s="1">
        <f>'[4]men'!EC$5</f>
        <v>0</v>
      </c>
    </row>
    <row r="9" spans="11:75" ht="12.75" hidden="1">
      <c r="K9" s="1">
        <f>'[4]men'!BR$6</f>
        <v>0</v>
      </c>
      <c r="M9" s="1">
        <f>'[4]men'!BT$6</f>
        <v>0</v>
      </c>
      <c r="O9" s="1">
        <f>'[4]men'!BV$6</f>
        <v>0</v>
      </c>
      <c r="Q9" s="1">
        <f>'[4]men'!BX$6</f>
        <v>0</v>
      </c>
      <c r="S9" s="1">
        <f>'[4]men'!BZ$6</f>
        <v>0</v>
      </c>
      <c r="U9" s="1">
        <f>'[4]men'!CB$6</f>
        <v>0</v>
      </c>
      <c r="W9" s="1">
        <f>'[4]men'!CD$6</f>
        <v>0</v>
      </c>
      <c r="Y9" s="1">
        <f>'[4]men'!CF$6</f>
        <v>0</v>
      </c>
      <c r="AA9" s="1">
        <f>'[4]men'!CH$6</f>
        <v>0</v>
      </c>
      <c r="AC9" s="1">
        <f>'[4]men'!CJ$6</f>
        <v>0</v>
      </c>
      <c r="AE9" s="1">
        <f>'[4]men'!CL$6</f>
        <v>0</v>
      </c>
      <c r="AG9" s="1">
        <f>'[4]men'!CN$6</f>
        <v>0</v>
      </c>
      <c r="AI9" s="1">
        <f>'[4]men'!CP$6</f>
        <v>0</v>
      </c>
      <c r="AK9" s="1">
        <f>'[4]men'!CR$6</f>
        <v>0</v>
      </c>
      <c r="AM9" s="1">
        <f>'[4]men'!CT$6</f>
        <v>0</v>
      </c>
      <c r="AO9" s="1">
        <f>'[4]men'!CV$6</f>
        <v>0</v>
      </c>
      <c r="AQ9" s="1">
        <f>'[4]men'!CX$6</f>
        <v>0</v>
      </c>
      <c r="AS9" s="1">
        <f>'[4]men'!CZ$6</f>
        <v>0</v>
      </c>
      <c r="AU9" s="1">
        <f>'[4]men'!DB$6</f>
        <v>0</v>
      </c>
      <c r="AW9" s="1">
        <f>'[4]men'!DD$6</f>
        <v>0</v>
      </c>
      <c r="AY9" s="1">
        <f>'[4]men'!DF$6</f>
        <v>0</v>
      </c>
      <c r="BA9" s="1">
        <f>'[4]men'!DH$6</f>
        <v>0</v>
      </c>
      <c r="BC9" s="1">
        <f>'[4]men'!DJ$6</f>
        <v>0</v>
      </c>
      <c r="BE9" s="1">
        <f>'[4]men'!DL$6</f>
        <v>0</v>
      </c>
      <c r="BG9" s="1">
        <f>'[4]men'!DN$6</f>
        <v>0</v>
      </c>
      <c r="BI9" s="1">
        <f>'[4]men'!DP$6</f>
        <v>0</v>
      </c>
      <c r="BK9" s="1">
        <f>'[4]men'!DR$6</f>
        <v>0</v>
      </c>
      <c r="BM9" s="1">
        <f>'[4]men'!DT$6</f>
        <v>0</v>
      </c>
      <c r="BO9" s="1">
        <f>'[4]men'!DV$6</f>
        <v>0</v>
      </c>
      <c r="BQ9" s="1">
        <f>'[4]men'!DX$6</f>
        <v>0</v>
      </c>
      <c r="BS9" s="1">
        <f>'[4]men'!DZ$6</f>
        <v>0</v>
      </c>
      <c r="BU9" s="1">
        <f>'[4]men'!EB$6</f>
        <v>0</v>
      </c>
      <c r="BW9" s="1">
        <f>'[4]men'!ED$6</f>
        <v>0</v>
      </c>
    </row>
    <row r="10" ht="5.25" customHeight="1"/>
    <row r="11" spans="3:77" s="5" customFormat="1" ht="12.75">
      <c r="C11" s="30" t="s">
        <v>22</v>
      </c>
      <c r="D11" s="30"/>
      <c r="E11" s="33"/>
      <c r="F11" s="34"/>
      <c r="G11" s="34"/>
      <c r="H11" s="34"/>
      <c r="I11" s="34"/>
      <c r="J11" s="34"/>
      <c r="K11" s="34"/>
      <c r="L11" s="34"/>
      <c r="M11" s="35"/>
      <c r="BW11" s="6">
        <f>SUM(BW12:BW389)</f>
        <v>0</v>
      </c>
      <c r="BX11" s="6">
        <f>SUM(BX12:BX389)</f>
        <v>0</v>
      </c>
      <c r="BY11" s="6">
        <f>SUM(BY12:BY389)</f>
        <v>0</v>
      </c>
    </row>
    <row r="12" spans="3:11" s="5" customFormat="1" ht="12.75">
      <c r="C12" s="30" t="s">
        <v>23</v>
      </c>
      <c r="D12" s="30"/>
      <c r="E12" s="31"/>
      <c r="F12" s="32"/>
      <c r="J12" s="7"/>
      <c r="K12" s="7"/>
    </row>
    <row r="13" spans="10:11" s="5" customFormat="1" ht="7.5" customHeight="1">
      <c r="J13" s="7"/>
      <c r="K13" s="7"/>
    </row>
    <row r="14" spans="2:13" s="5" customFormat="1" ht="7.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</row>
    <row r="15" spans="2:13" s="5" customFormat="1" ht="15">
      <c r="B15" s="12"/>
      <c r="C15" s="14" t="s">
        <v>24</v>
      </c>
      <c r="D15" s="13"/>
      <c r="E15" s="13"/>
      <c r="F15" s="13"/>
      <c r="G15" s="13"/>
      <c r="H15" s="13"/>
      <c r="I15" s="13"/>
      <c r="J15" s="13"/>
      <c r="K15" s="13"/>
      <c r="L15" s="13"/>
      <c r="M15" s="18"/>
    </row>
    <row r="16" spans="2:13" s="5" customFormat="1" ht="15">
      <c r="B16" s="12"/>
      <c r="C16" s="14" t="s">
        <v>25</v>
      </c>
      <c r="D16" s="13"/>
      <c r="E16" s="13"/>
      <c r="F16" s="13"/>
      <c r="G16" s="13"/>
      <c r="H16" s="13"/>
      <c r="I16" s="13"/>
      <c r="J16" s="13"/>
      <c r="K16" s="13"/>
      <c r="L16" s="13"/>
      <c r="M16" s="18"/>
    </row>
    <row r="17" spans="2:13" s="5" customFormat="1" ht="6.7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9"/>
    </row>
    <row r="18" spans="10:11" s="5" customFormat="1" ht="6.75" customHeight="1">
      <c r="J18" s="7"/>
      <c r="K18" s="7"/>
    </row>
    <row r="19" spans="2:13" s="5" customFormat="1" ht="12.75">
      <c r="B19" s="8"/>
      <c r="C19" s="9" t="s">
        <v>26</v>
      </c>
      <c r="D19" s="8"/>
      <c r="E19" s="8"/>
      <c r="F19" s="8"/>
      <c r="G19" s="8"/>
      <c r="H19" s="8"/>
      <c r="I19" s="8"/>
      <c r="J19" s="20"/>
      <c r="K19" s="20"/>
      <c r="L19" s="8"/>
      <c r="M19" s="8"/>
    </row>
    <row r="21" spans="2:34" ht="43.5" customHeight="1">
      <c r="B21" s="27" t="s">
        <v>12</v>
      </c>
      <c r="D21" s="29" t="s">
        <v>17</v>
      </c>
      <c r="E21" s="29"/>
      <c r="F21" s="29"/>
      <c r="G21" s="29"/>
      <c r="J21" s="29" t="s">
        <v>19</v>
      </c>
      <c r="K21" s="29"/>
      <c r="L21" s="29"/>
      <c r="M21" s="29"/>
      <c r="O21" s="29" t="s">
        <v>20</v>
      </c>
      <c r="P21" s="29"/>
      <c r="Q21" s="29"/>
      <c r="R21" s="29"/>
      <c r="T21" s="28" t="s">
        <v>18</v>
      </c>
      <c r="U21" s="28"/>
      <c r="V21" s="28"/>
      <c r="W21" s="28"/>
      <c r="X21" s="28"/>
      <c r="Y21" s="28"/>
      <c r="Z21" s="28"/>
      <c r="AA21" s="28"/>
      <c r="AC21" s="27" t="s">
        <v>12</v>
      </c>
      <c r="AE21" s="29" t="s">
        <v>27</v>
      </c>
      <c r="AF21" s="29"/>
      <c r="AG21" s="29"/>
      <c r="AH21" s="29"/>
    </row>
    <row r="22" spans="2:34" ht="12.75">
      <c r="B22" s="27"/>
      <c r="D22" s="22" t="s">
        <v>13</v>
      </c>
      <c r="E22" s="22" t="s">
        <v>14</v>
      </c>
      <c r="F22" s="22" t="s">
        <v>15</v>
      </c>
      <c r="G22" s="22" t="s">
        <v>16</v>
      </c>
      <c r="H22" s="3"/>
      <c r="I22" s="3"/>
      <c r="J22" s="22" t="s">
        <v>13</v>
      </c>
      <c r="K22" s="22" t="s">
        <v>14</v>
      </c>
      <c r="L22" s="22" t="s">
        <v>15</v>
      </c>
      <c r="M22" s="22" t="s">
        <v>16</v>
      </c>
      <c r="N22" s="3"/>
      <c r="O22" s="22" t="s">
        <v>13</v>
      </c>
      <c r="P22" s="22" t="s">
        <v>14</v>
      </c>
      <c r="Q22" s="22" t="s">
        <v>15</v>
      </c>
      <c r="R22" s="22" t="s">
        <v>16</v>
      </c>
      <c r="T22" s="27" t="s">
        <v>13</v>
      </c>
      <c r="U22" s="27"/>
      <c r="V22" s="27" t="s">
        <v>14</v>
      </c>
      <c r="W22" s="27"/>
      <c r="X22" s="27" t="s">
        <v>15</v>
      </c>
      <c r="Y22" s="27"/>
      <c r="Z22" s="27" t="s">
        <v>16</v>
      </c>
      <c r="AA22" s="27"/>
      <c r="AC22" s="27"/>
      <c r="AE22" s="22" t="s">
        <v>13</v>
      </c>
      <c r="AF22" s="22" t="s">
        <v>14</v>
      </c>
      <c r="AG22" s="22" t="s">
        <v>15</v>
      </c>
      <c r="AH22" s="22" t="s">
        <v>16</v>
      </c>
    </row>
    <row r="23" spans="2:34" ht="12.75">
      <c r="B23" s="27"/>
      <c r="D23" s="23" t="s">
        <v>21</v>
      </c>
      <c r="E23" s="23" t="s">
        <v>21</v>
      </c>
      <c r="F23" s="23" t="s">
        <v>21</v>
      </c>
      <c r="G23" s="23" t="s">
        <v>21</v>
      </c>
      <c r="H23" s="2"/>
      <c r="I23" s="2"/>
      <c r="J23" s="23" t="s">
        <v>21</v>
      </c>
      <c r="K23" s="23" t="s">
        <v>21</v>
      </c>
      <c r="L23" s="23" t="s">
        <v>21</v>
      </c>
      <c r="M23" s="23" t="s">
        <v>21</v>
      </c>
      <c r="N23" s="2"/>
      <c r="O23" s="23" t="s">
        <v>21</v>
      </c>
      <c r="P23" s="23" t="s">
        <v>21</v>
      </c>
      <c r="Q23" s="23" t="s">
        <v>21</v>
      </c>
      <c r="R23" s="23" t="s">
        <v>21</v>
      </c>
      <c r="T23" s="27"/>
      <c r="U23" s="27"/>
      <c r="V23" s="27"/>
      <c r="W23" s="27"/>
      <c r="X23" s="27"/>
      <c r="Y23" s="27"/>
      <c r="Z23" s="27"/>
      <c r="AA23" s="27"/>
      <c r="AC23" s="27"/>
      <c r="AE23" s="23" t="s">
        <v>21</v>
      </c>
      <c r="AF23" s="23" t="s">
        <v>21</v>
      </c>
      <c r="AG23" s="23" t="s">
        <v>21</v>
      </c>
      <c r="AH23" s="23" t="s">
        <v>21</v>
      </c>
    </row>
    <row r="24" spans="2:34" s="4" customFormat="1" ht="11.25">
      <c r="B24" s="21">
        <v>1</v>
      </c>
      <c r="D24" s="21">
        <v>2</v>
      </c>
      <c r="E24" s="21">
        <v>3</v>
      </c>
      <c r="F24" s="21">
        <v>4</v>
      </c>
      <c r="G24" s="21">
        <v>5</v>
      </c>
      <c r="J24" s="21">
        <v>6</v>
      </c>
      <c r="K24" s="21">
        <v>7</v>
      </c>
      <c r="L24" s="21">
        <v>8</v>
      </c>
      <c r="M24" s="21">
        <v>9</v>
      </c>
      <c r="O24" s="21">
        <v>10</v>
      </c>
      <c r="P24" s="21">
        <v>11</v>
      </c>
      <c r="Q24" s="21">
        <v>12</v>
      </c>
      <c r="R24" s="21">
        <v>13</v>
      </c>
      <c r="T24" s="21">
        <v>14</v>
      </c>
      <c r="U24" s="21">
        <v>15</v>
      </c>
      <c r="V24" s="21">
        <v>16</v>
      </c>
      <c r="W24" s="21">
        <v>17</v>
      </c>
      <c r="X24" s="21">
        <v>18</v>
      </c>
      <c r="Y24" s="21">
        <v>19</v>
      </c>
      <c r="Z24" s="21">
        <v>20</v>
      </c>
      <c r="AA24" s="21">
        <v>21</v>
      </c>
      <c r="AC24" s="21">
        <v>1</v>
      </c>
      <c r="AE24" s="21">
        <v>10</v>
      </c>
      <c r="AF24" s="21">
        <v>11</v>
      </c>
      <c r="AG24" s="21">
        <v>12</v>
      </c>
      <c r="AH24" s="21">
        <v>13</v>
      </c>
    </row>
    <row r="25" s="4" customFormat="1" ht="5.25" customHeight="1"/>
    <row r="26" spans="2:34" ht="12.75">
      <c r="B26" s="24" t="s">
        <v>29</v>
      </c>
      <c r="D26" s="25">
        <v>0</v>
      </c>
      <c r="E26" s="25">
        <v>111654.78</v>
      </c>
      <c r="F26" s="25">
        <v>321519.35</v>
      </c>
      <c r="G26" s="25">
        <v>368839.24</v>
      </c>
      <c r="I26" s="1">
        <v>0</v>
      </c>
      <c r="J26" s="25">
        <f>T26*2618.1*8+U26*2717.59*4</f>
        <v>0</v>
      </c>
      <c r="K26" s="25">
        <f>V26*2906.09*8+W26*3016.52*4</f>
        <v>114978.85600000001</v>
      </c>
      <c r="L26" s="25">
        <f>X26*3770.06*8+Y26*3913.33*4</f>
        <v>324930.8548</v>
      </c>
      <c r="M26" s="25">
        <f>Z26*4817.3*8+AA26*5000.37*4</f>
        <v>396671.0804</v>
      </c>
      <c r="O26" s="26">
        <f aca="true" t="shared" si="0" ref="O26:O37">D26-J26</f>
        <v>0</v>
      </c>
      <c r="P26" s="26">
        <f aca="true" t="shared" si="1" ref="P26:P37">E26-K26</f>
        <v>-3324.0760000000155</v>
      </c>
      <c r="Q26" s="26">
        <f aca="true" t="shared" si="2" ref="Q26:Q37">F26-L26</f>
        <v>-3411.504799999995</v>
      </c>
      <c r="R26" s="26">
        <f aca="true" t="shared" si="3" ref="R26:R37">G26-M26</f>
        <v>-27831.840399999986</v>
      </c>
      <c r="T26" s="25">
        <v>0</v>
      </c>
      <c r="U26" s="25">
        <v>0</v>
      </c>
      <c r="V26" s="25">
        <v>3.7</v>
      </c>
      <c r="W26" s="25">
        <v>2.4</v>
      </c>
      <c r="X26" s="25">
        <v>6.72</v>
      </c>
      <c r="Y26" s="25">
        <v>7.81</v>
      </c>
      <c r="Z26" s="25">
        <v>6.8</v>
      </c>
      <c r="AA26" s="25">
        <v>6.73</v>
      </c>
      <c r="AC26" s="24" t="s">
        <v>0</v>
      </c>
      <c r="AE26" s="26">
        <f>IF(T26+U26=0,"",O26/(T26+U26))</f>
      </c>
      <c r="AF26" s="26">
        <f>IF(U26+V26=0,"",P26/(U26+V26))</f>
        <v>-898.3989189189231</v>
      </c>
      <c r="AG26" s="26">
        <f>IF(V26+W26=0,"",Q26/(V26+W26))</f>
        <v>-559.2630819672123</v>
      </c>
      <c r="AH26" s="26">
        <f>IF(W26+X26=0,"",R26/(W26+X26))</f>
        <v>-3051.736885964911</v>
      </c>
    </row>
    <row r="27" spans="2:34" ht="12.75">
      <c r="B27" s="24" t="s">
        <v>30</v>
      </c>
      <c r="D27" s="25">
        <v>29169.07</v>
      </c>
      <c r="E27" s="25">
        <v>186070.15</v>
      </c>
      <c r="F27" s="25">
        <v>403232.31</v>
      </c>
      <c r="G27" s="25">
        <v>326063.29</v>
      </c>
      <c r="I27" s="1">
        <v>2</v>
      </c>
      <c r="J27" s="25">
        <f aca="true" t="shared" si="4" ref="J27:J37">T27*2618.1*8+U27*2717.59*4</f>
        <v>29975.3744</v>
      </c>
      <c r="K27" s="25">
        <f aca="true" t="shared" si="5" ref="K27:K37">V27*2906.09*8+W27*3016.52*4</f>
        <v>194904.69520000002</v>
      </c>
      <c r="L27" s="25">
        <f aca="true" t="shared" si="6" ref="L27:L37">X27*3770.06*8+Y27*3913.33*4</f>
        <v>332108.1328</v>
      </c>
      <c r="M27" s="25">
        <f aca="true" t="shared" si="7" ref="M27:M37">Z27*4817.3*8+AA27*5000.37*4</f>
        <v>290308.8444</v>
      </c>
      <c r="O27" s="26">
        <f t="shared" si="0"/>
        <v>-806.3044000000009</v>
      </c>
      <c r="P27" s="26">
        <f t="shared" si="1"/>
        <v>-8834.545200000022</v>
      </c>
      <c r="Q27" s="26">
        <f t="shared" si="2"/>
        <v>71124.17719999998</v>
      </c>
      <c r="R27" s="26">
        <f t="shared" si="3"/>
        <v>35754.44559999998</v>
      </c>
      <c r="T27" s="25">
        <v>0.58</v>
      </c>
      <c r="U27" s="25">
        <v>1.64</v>
      </c>
      <c r="V27" s="25">
        <v>6.65</v>
      </c>
      <c r="W27" s="25">
        <v>3.34</v>
      </c>
      <c r="X27" s="25">
        <v>7.15</v>
      </c>
      <c r="Y27" s="25">
        <v>7.44</v>
      </c>
      <c r="Z27" s="25">
        <v>5.13</v>
      </c>
      <c r="AA27" s="25">
        <v>4.63</v>
      </c>
      <c r="AC27" s="24" t="s">
        <v>1</v>
      </c>
      <c r="AE27" s="26">
        <f aca="true" t="shared" si="8" ref="AE27:AE37">IF(T27+U27=0,"",O27/(T27+U27))</f>
        <v>-363.2001801801806</v>
      </c>
      <c r="AF27" s="26">
        <f aca="true" t="shared" si="9" ref="AF27:AF37">IF(U27+V27=0,"",P27/(U27+V27))</f>
        <v>-1065.6869963811848</v>
      </c>
      <c r="AG27" s="26">
        <f aca="true" t="shared" si="10" ref="AG27:AG37">IF(V27+W27=0,"",Q27/(V27+W27))</f>
        <v>7119.537257257255</v>
      </c>
      <c r="AH27" s="26">
        <f aca="true" t="shared" si="11" ref="AH27:AH37">IF(W27+X27=0,"",R27/(W27+X27))</f>
        <v>3408.431420400379</v>
      </c>
    </row>
    <row r="28" spans="2:34" ht="12.75">
      <c r="B28" s="24" t="s">
        <v>31</v>
      </c>
      <c r="D28" s="25">
        <v>11410.55</v>
      </c>
      <c r="E28" s="25">
        <v>116540.81</v>
      </c>
      <c r="F28" s="25">
        <v>383808.89</v>
      </c>
      <c r="G28" s="25">
        <v>530178.8</v>
      </c>
      <c r="I28" s="1">
        <v>4</v>
      </c>
      <c r="J28" s="25">
        <f t="shared" si="4"/>
        <v>11951.945600000003</v>
      </c>
      <c r="K28" s="25">
        <f t="shared" si="5"/>
        <v>117156.79200000002</v>
      </c>
      <c r="L28" s="25">
        <f t="shared" si="6"/>
        <v>433715.5436</v>
      </c>
      <c r="M28" s="25">
        <f t="shared" si="7"/>
        <v>532898.2771999999</v>
      </c>
      <c r="O28" s="26">
        <f t="shared" si="0"/>
        <v>-541.3956000000035</v>
      </c>
      <c r="P28" s="26">
        <f t="shared" si="1"/>
        <v>-615.9820000000182</v>
      </c>
      <c r="Q28" s="26">
        <f t="shared" si="2"/>
        <v>-49906.65359999996</v>
      </c>
      <c r="R28" s="26">
        <f t="shared" si="3"/>
        <v>-2719.4771999998484</v>
      </c>
      <c r="T28" s="25">
        <v>0.28</v>
      </c>
      <c r="U28" s="25">
        <v>0.56</v>
      </c>
      <c r="V28" s="25">
        <v>3.42</v>
      </c>
      <c r="W28" s="25">
        <v>3.12</v>
      </c>
      <c r="X28" s="25">
        <v>9.32</v>
      </c>
      <c r="Y28" s="25">
        <v>9.75</v>
      </c>
      <c r="Z28" s="25">
        <v>9.11</v>
      </c>
      <c r="AA28" s="25">
        <v>9.09</v>
      </c>
      <c r="AC28" s="24" t="s">
        <v>2</v>
      </c>
      <c r="AE28" s="26">
        <f t="shared" si="8"/>
        <v>-644.5185714285755</v>
      </c>
      <c r="AF28" s="26">
        <f t="shared" si="9"/>
        <v>-154.7693467336729</v>
      </c>
      <c r="AG28" s="26">
        <f t="shared" si="10"/>
        <v>-7630.98678899082</v>
      </c>
      <c r="AH28" s="26">
        <f t="shared" si="11"/>
        <v>-218.6074919614026</v>
      </c>
    </row>
    <row r="29" spans="2:34" ht="12.75">
      <c r="B29" s="24" t="s">
        <v>32</v>
      </c>
      <c r="D29" s="25">
        <v>29286.07</v>
      </c>
      <c r="E29" s="25">
        <v>159315.58</v>
      </c>
      <c r="F29" s="25">
        <v>273702.26</v>
      </c>
      <c r="G29" s="25">
        <v>356871.15</v>
      </c>
      <c r="I29" s="1">
        <v>6</v>
      </c>
      <c r="J29" s="25">
        <f t="shared" si="4"/>
        <v>29391.844</v>
      </c>
      <c r="K29" s="25">
        <f t="shared" si="5"/>
        <v>175388.30959999998</v>
      </c>
      <c r="L29" s="25">
        <f t="shared" si="6"/>
        <v>315878.1296</v>
      </c>
      <c r="M29" s="25">
        <f t="shared" si="7"/>
        <v>370474.16520000005</v>
      </c>
      <c r="O29" s="26">
        <f t="shared" si="0"/>
        <v>-105.77400000000125</v>
      </c>
      <c r="P29" s="26">
        <f t="shared" si="1"/>
        <v>-16072.729599999991</v>
      </c>
      <c r="Q29" s="26">
        <f t="shared" si="2"/>
        <v>-42175.869599999976</v>
      </c>
      <c r="R29" s="26">
        <f t="shared" si="3"/>
        <v>-13603.015200000023</v>
      </c>
      <c r="T29" s="25">
        <v>1.04</v>
      </c>
      <c r="U29" s="25">
        <v>0.7</v>
      </c>
      <c r="V29" s="25">
        <v>4.43</v>
      </c>
      <c r="W29" s="25">
        <v>6</v>
      </c>
      <c r="X29" s="25">
        <v>7.38</v>
      </c>
      <c r="Y29" s="25">
        <v>5.96</v>
      </c>
      <c r="Z29" s="25">
        <v>6.66</v>
      </c>
      <c r="AA29" s="25">
        <v>5.69</v>
      </c>
      <c r="AC29" s="24" t="s">
        <v>3</v>
      </c>
      <c r="AE29" s="26">
        <f t="shared" si="8"/>
        <v>-60.78965517241451</v>
      </c>
      <c r="AF29" s="26">
        <f t="shared" si="9"/>
        <v>-3133.085692007796</v>
      </c>
      <c r="AG29" s="26">
        <f t="shared" si="10"/>
        <v>-4043.7075359539767</v>
      </c>
      <c r="AH29" s="26">
        <f t="shared" si="11"/>
        <v>-1016.6678026905848</v>
      </c>
    </row>
    <row r="30" spans="2:34" ht="12.75">
      <c r="B30" s="24" t="s">
        <v>33</v>
      </c>
      <c r="D30" s="25">
        <v>13240.37</v>
      </c>
      <c r="E30" s="25">
        <v>91519.35</v>
      </c>
      <c r="F30" s="25">
        <v>55562.99</v>
      </c>
      <c r="G30" s="25">
        <v>369538.4</v>
      </c>
      <c r="I30" s="1">
        <v>8</v>
      </c>
      <c r="J30" s="25">
        <f t="shared" si="4"/>
        <v>13542.7036</v>
      </c>
      <c r="K30" s="25">
        <f t="shared" si="5"/>
        <v>94575.5536</v>
      </c>
      <c r="L30" s="25">
        <f t="shared" si="6"/>
        <v>67892.5136</v>
      </c>
      <c r="M30" s="25">
        <f t="shared" si="7"/>
        <v>330891.75440000003</v>
      </c>
      <c r="O30" s="26">
        <f t="shared" si="0"/>
        <v>-302.33359999999993</v>
      </c>
      <c r="P30" s="26">
        <f t="shared" si="1"/>
        <v>-3056.2035999999935</v>
      </c>
      <c r="Q30" s="26">
        <f t="shared" si="2"/>
        <v>-12329.523600000008</v>
      </c>
      <c r="R30" s="26">
        <f t="shared" si="3"/>
        <v>38646.64559999999</v>
      </c>
      <c r="T30" s="25">
        <v>0.33</v>
      </c>
      <c r="U30" s="25">
        <v>0.61</v>
      </c>
      <c r="V30" s="25">
        <v>3.44</v>
      </c>
      <c r="W30" s="25">
        <v>1.21</v>
      </c>
      <c r="X30" s="25">
        <v>1.13</v>
      </c>
      <c r="Y30" s="25">
        <v>2.16</v>
      </c>
      <c r="Z30" s="25">
        <v>5.69</v>
      </c>
      <c r="AA30" s="25">
        <v>5.58</v>
      </c>
      <c r="AC30" s="24" t="s">
        <v>4</v>
      </c>
      <c r="AE30" s="26">
        <f t="shared" si="8"/>
        <v>-321.63148936170205</v>
      </c>
      <c r="AF30" s="26">
        <f t="shared" si="9"/>
        <v>-754.6181728395046</v>
      </c>
      <c r="AG30" s="26">
        <f t="shared" si="10"/>
        <v>-2651.5104516129045</v>
      </c>
      <c r="AH30" s="26">
        <f t="shared" si="11"/>
        <v>16515.66051282051</v>
      </c>
    </row>
    <row r="31" spans="2:34" ht="12.75">
      <c r="B31" s="24" t="s">
        <v>34</v>
      </c>
      <c r="D31" s="25">
        <v>889.23</v>
      </c>
      <c r="E31" s="25">
        <v>19112.63</v>
      </c>
      <c r="F31" s="25">
        <v>17095.81</v>
      </c>
      <c r="G31" s="25">
        <v>62030.78</v>
      </c>
      <c r="I31" s="1">
        <v>10</v>
      </c>
      <c r="J31" s="25">
        <f t="shared" si="4"/>
        <v>1087.036</v>
      </c>
      <c r="K31" s="25">
        <f t="shared" si="5"/>
        <v>18793.3328</v>
      </c>
      <c r="L31" s="25">
        <f t="shared" si="6"/>
        <v>14553.6584</v>
      </c>
      <c r="M31" s="25">
        <f t="shared" si="7"/>
        <v>61510.81080000001</v>
      </c>
      <c r="O31" s="26">
        <f t="shared" si="0"/>
        <v>-197.80600000000004</v>
      </c>
      <c r="P31" s="26">
        <f t="shared" si="1"/>
        <v>319.2972000000009</v>
      </c>
      <c r="Q31" s="26">
        <f t="shared" si="2"/>
        <v>2542.151600000001</v>
      </c>
      <c r="R31" s="26">
        <f t="shared" si="3"/>
        <v>519.9691999999923</v>
      </c>
      <c r="T31" s="25">
        <v>0</v>
      </c>
      <c r="U31" s="25">
        <v>0.1</v>
      </c>
      <c r="V31" s="25">
        <v>0.58</v>
      </c>
      <c r="W31" s="25">
        <v>0.44</v>
      </c>
      <c r="X31" s="25">
        <v>0.14</v>
      </c>
      <c r="Y31" s="25">
        <v>0.66</v>
      </c>
      <c r="Z31" s="25">
        <v>1.02</v>
      </c>
      <c r="AA31" s="25">
        <v>1.11</v>
      </c>
      <c r="AC31" s="24" t="s">
        <v>5</v>
      </c>
      <c r="AE31" s="26">
        <f t="shared" si="8"/>
        <v>-1978.0600000000004</v>
      </c>
      <c r="AF31" s="26">
        <f t="shared" si="9"/>
        <v>469.5547058823543</v>
      </c>
      <c r="AG31" s="26">
        <f t="shared" si="10"/>
        <v>2492.3054901960795</v>
      </c>
      <c r="AH31" s="26">
        <f t="shared" si="11"/>
        <v>896.4986206896417</v>
      </c>
    </row>
    <row r="32" spans="2:34" ht="12.75">
      <c r="B32" s="24" t="s">
        <v>36</v>
      </c>
      <c r="D32" s="25">
        <v>0</v>
      </c>
      <c r="E32" s="25">
        <v>114887.43</v>
      </c>
      <c r="F32" s="25">
        <v>71392.47</v>
      </c>
      <c r="G32" s="25">
        <v>215931.34</v>
      </c>
      <c r="I32" s="1">
        <v>12</v>
      </c>
      <c r="J32" s="25">
        <f t="shared" si="4"/>
        <v>0</v>
      </c>
      <c r="K32" s="25">
        <f t="shared" si="5"/>
        <v>116662.0656</v>
      </c>
      <c r="L32" s="25">
        <f t="shared" si="6"/>
        <v>76807.37359999999</v>
      </c>
      <c r="M32" s="25">
        <f t="shared" si="7"/>
        <v>234159.52000000002</v>
      </c>
      <c r="O32" s="26">
        <f t="shared" si="0"/>
        <v>0</v>
      </c>
      <c r="P32" s="26">
        <f t="shared" si="1"/>
        <v>-1774.6356000000087</v>
      </c>
      <c r="Q32" s="26">
        <f t="shared" si="2"/>
        <v>-5414.903599999991</v>
      </c>
      <c r="R32" s="26">
        <f t="shared" si="3"/>
        <v>-18228.180000000022</v>
      </c>
      <c r="T32" s="25">
        <v>0</v>
      </c>
      <c r="U32" s="25">
        <v>0</v>
      </c>
      <c r="V32" s="25">
        <v>3.98</v>
      </c>
      <c r="W32" s="25">
        <v>2</v>
      </c>
      <c r="X32" s="25">
        <v>1</v>
      </c>
      <c r="Y32" s="25">
        <v>2.98</v>
      </c>
      <c r="Z32" s="25">
        <v>4</v>
      </c>
      <c r="AA32" s="25">
        <v>4</v>
      </c>
      <c r="AC32" s="24" t="s">
        <v>6</v>
      </c>
      <c r="AE32" s="26">
        <f t="shared" si="8"/>
      </c>
      <c r="AF32" s="26">
        <f t="shared" si="9"/>
        <v>-445.8883417085449</v>
      </c>
      <c r="AG32" s="26">
        <f t="shared" si="10"/>
        <v>-905.50227424749</v>
      </c>
      <c r="AH32" s="26">
        <f t="shared" si="11"/>
        <v>-6076.060000000008</v>
      </c>
    </row>
    <row r="33" spans="2:34" ht="12.75">
      <c r="B33" s="24" t="s">
        <v>35</v>
      </c>
      <c r="D33" s="25">
        <v>0</v>
      </c>
      <c r="E33" s="25">
        <v>65416.72</v>
      </c>
      <c r="F33" s="25">
        <v>164565.5</v>
      </c>
      <c r="G33" s="25">
        <v>174716.6</v>
      </c>
      <c r="I33" s="1">
        <v>14</v>
      </c>
      <c r="J33" s="25">
        <f t="shared" si="4"/>
        <v>0</v>
      </c>
      <c r="K33" s="25">
        <f t="shared" si="5"/>
        <v>70629.6</v>
      </c>
      <c r="L33" s="25">
        <f t="shared" si="6"/>
        <v>183255.2</v>
      </c>
      <c r="M33" s="25">
        <f t="shared" si="7"/>
        <v>175619.64</v>
      </c>
      <c r="O33" s="26">
        <f t="shared" si="0"/>
        <v>0</v>
      </c>
      <c r="P33" s="26">
        <f t="shared" si="1"/>
        <v>-5212.880000000005</v>
      </c>
      <c r="Q33" s="26">
        <f t="shared" si="2"/>
        <v>-18689.70000000001</v>
      </c>
      <c r="R33" s="26">
        <f t="shared" si="3"/>
        <v>-903.0400000000081</v>
      </c>
      <c r="T33" s="25">
        <v>0</v>
      </c>
      <c r="U33" s="25">
        <v>0</v>
      </c>
      <c r="V33" s="25">
        <v>2</v>
      </c>
      <c r="W33" s="25">
        <v>2</v>
      </c>
      <c r="X33" s="25">
        <v>4</v>
      </c>
      <c r="Y33" s="25">
        <v>4</v>
      </c>
      <c r="Z33" s="25">
        <v>3</v>
      </c>
      <c r="AA33" s="25">
        <v>3</v>
      </c>
      <c r="AC33" s="24" t="s">
        <v>7</v>
      </c>
      <c r="AE33" s="26">
        <f t="shared" si="8"/>
      </c>
      <c r="AF33" s="26">
        <f t="shared" si="9"/>
        <v>-2606.4400000000023</v>
      </c>
      <c r="AG33" s="26">
        <f t="shared" si="10"/>
        <v>-4672.425000000003</v>
      </c>
      <c r="AH33" s="26">
        <f t="shared" si="11"/>
        <v>-150.50666666666802</v>
      </c>
    </row>
    <row r="34" spans="2:34" ht="12.75">
      <c r="B34" s="24" t="s">
        <v>37</v>
      </c>
      <c r="D34" s="25">
        <v>4624.05</v>
      </c>
      <c r="E34" s="25">
        <v>51449.9</v>
      </c>
      <c r="F34" s="25">
        <v>144739.07</v>
      </c>
      <c r="G34" s="25">
        <v>76616.32</v>
      </c>
      <c r="I34" s="1">
        <v>16</v>
      </c>
      <c r="J34" s="25">
        <f t="shared" si="4"/>
        <v>4756.3556</v>
      </c>
      <c r="K34" s="25">
        <f t="shared" si="5"/>
        <v>45544.2368</v>
      </c>
      <c r="L34" s="25">
        <f t="shared" si="6"/>
        <v>137353.6364</v>
      </c>
      <c r="M34" s="25">
        <f t="shared" si="7"/>
        <v>77180.1696</v>
      </c>
      <c r="O34" s="26">
        <f t="shared" si="0"/>
        <v>-132.30559999999969</v>
      </c>
      <c r="P34" s="26">
        <f t="shared" si="1"/>
        <v>5905.663200000003</v>
      </c>
      <c r="Q34" s="26">
        <f t="shared" si="2"/>
        <v>7385.4336000000185</v>
      </c>
      <c r="R34" s="26">
        <f t="shared" si="3"/>
        <v>-563.8495999999868</v>
      </c>
      <c r="T34" s="25">
        <v>0.17</v>
      </c>
      <c r="U34" s="25">
        <v>0.11</v>
      </c>
      <c r="V34" s="25">
        <v>1.44</v>
      </c>
      <c r="W34" s="25">
        <v>1</v>
      </c>
      <c r="X34" s="25">
        <v>2.94</v>
      </c>
      <c r="Y34" s="25">
        <v>3.11</v>
      </c>
      <c r="Z34" s="25">
        <v>1.11</v>
      </c>
      <c r="AA34" s="25">
        <v>1.72</v>
      </c>
      <c r="AC34" s="24" t="s">
        <v>8</v>
      </c>
      <c r="AE34" s="26">
        <f t="shared" si="8"/>
        <v>-472.51999999999884</v>
      </c>
      <c r="AF34" s="26">
        <f t="shared" si="9"/>
        <v>3810.1052903225823</v>
      </c>
      <c r="AG34" s="26">
        <f t="shared" si="10"/>
        <v>3026.8170491803353</v>
      </c>
      <c r="AH34" s="26">
        <f t="shared" si="11"/>
        <v>-143.10903553299158</v>
      </c>
    </row>
    <row r="35" spans="2:34" ht="12.75">
      <c r="B35" s="24" t="s">
        <v>38</v>
      </c>
      <c r="D35" s="25">
        <v>0</v>
      </c>
      <c r="E35" s="25">
        <v>0</v>
      </c>
      <c r="F35" s="25">
        <v>45371.21</v>
      </c>
      <c r="G35" s="25">
        <v>394966.66</v>
      </c>
      <c r="I35" s="1">
        <v>18</v>
      </c>
      <c r="J35" s="25">
        <f t="shared" si="4"/>
        <v>0</v>
      </c>
      <c r="K35" s="25">
        <f t="shared" si="5"/>
        <v>0</v>
      </c>
      <c r="L35" s="25">
        <f t="shared" si="6"/>
        <v>45813.8</v>
      </c>
      <c r="M35" s="25">
        <f t="shared" si="7"/>
        <v>439049.1</v>
      </c>
      <c r="O35" s="26">
        <f t="shared" si="0"/>
        <v>0</v>
      </c>
      <c r="P35" s="26">
        <f t="shared" si="1"/>
        <v>0</v>
      </c>
      <c r="Q35" s="26">
        <f t="shared" si="2"/>
        <v>-442.5900000000038</v>
      </c>
      <c r="R35" s="26">
        <f t="shared" si="3"/>
        <v>-44082.44</v>
      </c>
      <c r="T35" s="25">
        <v>0</v>
      </c>
      <c r="U35" s="25">
        <v>0</v>
      </c>
      <c r="V35" s="25">
        <v>0</v>
      </c>
      <c r="W35" s="25">
        <v>0</v>
      </c>
      <c r="X35" s="25">
        <v>1</v>
      </c>
      <c r="Y35" s="25">
        <v>1</v>
      </c>
      <c r="Z35" s="25">
        <v>7.5</v>
      </c>
      <c r="AA35" s="25">
        <v>7.5</v>
      </c>
      <c r="AC35" s="24" t="s">
        <v>9</v>
      </c>
      <c r="AE35" s="26">
        <f t="shared" si="8"/>
      </c>
      <c r="AF35" s="26">
        <f t="shared" si="9"/>
      </c>
      <c r="AG35" s="26">
        <f t="shared" si="10"/>
      </c>
      <c r="AH35" s="26">
        <f t="shared" si="11"/>
        <v>-44082.44</v>
      </c>
    </row>
    <row r="36" spans="2:34" ht="12.75">
      <c r="B36" s="24" t="s">
        <v>39</v>
      </c>
      <c r="D36" s="25">
        <v>0</v>
      </c>
      <c r="E36" s="25">
        <v>0</v>
      </c>
      <c r="F36" s="25">
        <v>140012.84</v>
      </c>
      <c r="G36" s="25">
        <v>210028.44</v>
      </c>
      <c r="I36" s="1">
        <v>20</v>
      </c>
      <c r="J36" s="25">
        <f t="shared" si="4"/>
        <v>0</v>
      </c>
      <c r="K36" s="25">
        <f t="shared" si="5"/>
        <v>0</v>
      </c>
      <c r="L36" s="25">
        <f t="shared" si="6"/>
        <v>137441.4</v>
      </c>
      <c r="M36" s="25">
        <f t="shared" si="7"/>
        <v>229159.15000000002</v>
      </c>
      <c r="O36" s="26">
        <f t="shared" si="0"/>
        <v>0</v>
      </c>
      <c r="P36" s="26">
        <f t="shared" si="1"/>
        <v>0</v>
      </c>
      <c r="Q36" s="26">
        <f t="shared" si="2"/>
        <v>2571.4400000000023</v>
      </c>
      <c r="R36" s="26">
        <f t="shared" si="3"/>
        <v>-19130.71000000002</v>
      </c>
      <c r="T36" s="25">
        <v>0</v>
      </c>
      <c r="U36" s="25">
        <v>0</v>
      </c>
      <c r="V36" s="25">
        <v>0</v>
      </c>
      <c r="W36" s="25">
        <v>0</v>
      </c>
      <c r="X36" s="25">
        <v>3</v>
      </c>
      <c r="Y36" s="25">
        <v>3</v>
      </c>
      <c r="Z36" s="25">
        <v>4</v>
      </c>
      <c r="AA36" s="25">
        <v>3.75</v>
      </c>
      <c r="AC36" s="24" t="s">
        <v>10</v>
      </c>
      <c r="AE36" s="26">
        <f t="shared" si="8"/>
      </c>
      <c r="AF36" s="26">
        <f t="shared" si="9"/>
      </c>
      <c r="AG36" s="26">
        <f t="shared" si="10"/>
      </c>
      <c r="AH36" s="26">
        <f t="shared" si="11"/>
        <v>-6376.90333333334</v>
      </c>
    </row>
    <row r="37" spans="2:34" ht="12.75">
      <c r="B37" s="24" t="s">
        <v>11</v>
      </c>
      <c r="D37" s="25">
        <f>'[5]ns'!$R$11</f>
        <v>0</v>
      </c>
      <c r="E37" s="25">
        <f>'[5]nk'!$R$11</f>
        <v>0</v>
      </c>
      <c r="F37" s="25">
        <f>'[5]nm'!$R$11</f>
        <v>0</v>
      </c>
      <c r="G37" s="25">
        <f>'[5]nd'!$R$11</f>
        <v>0</v>
      </c>
      <c r="I37" s="1">
        <v>22</v>
      </c>
      <c r="J37" s="25">
        <f t="shared" si="4"/>
        <v>0</v>
      </c>
      <c r="K37" s="25">
        <f t="shared" si="5"/>
        <v>0</v>
      </c>
      <c r="L37" s="25">
        <f t="shared" si="6"/>
        <v>0</v>
      </c>
      <c r="M37" s="25">
        <f t="shared" si="7"/>
        <v>0</v>
      </c>
      <c r="O37" s="26">
        <f t="shared" si="0"/>
        <v>0</v>
      </c>
      <c r="P37" s="26">
        <f t="shared" si="1"/>
        <v>0</v>
      </c>
      <c r="Q37" s="26">
        <f t="shared" si="2"/>
        <v>0</v>
      </c>
      <c r="R37" s="26">
        <f t="shared" si="3"/>
        <v>0</v>
      </c>
      <c r="T37" s="25">
        <f ca="1">OFFSET(J$2,0,$I37)</f>
        <v>0</v>
      </c>
      <c r="U37" s="25">
        <f ca="1">OFFSET(K$3,0,$I37)</f>
        <v>0</v>
      </c>
      <c r="V37" s="25">
        <f ca="1">OFFSET(J$4,0,$I37)</f>
        <v>0</v>
      </c>
      <c r="W37" s="25">
        <f ca="1">OFFSET(K$5,0,$I37)</f>
        <v>0</v>
      </c>
      <c r="X37" s="25">
        <f ca="1">OFFSET(J$6,0,$I37)</f>
        <v>0</v>
      </c>
      <c r="Y37" s="25">
        <f ca="1">OFFSET(K$7,0,$I37)</f>
        <v>0</v>
      </c>
      <c r="Z37" s="25">
        <f ca="1">OFFSET(J$8,0,$I37)</f>
        <v>0</v>
      </c>
      <c r="AA37" s="25">
        <f ca="1">OFFSET(K$9,0,$I37)</f>
        <v>0</v>
      </c>
      <c r="AC37" s="24" t="s">
        <v>11</v>
      </c>
      <c r="AE37" s="26">
        <f t="shared" si="8"/>
      </c>
      <c r="AF37" s="26">
        <f t="shared" si="9"/>
      </c>
      <c r="AG37" s="26">
        <f t="shared" si="10"/>
      </c>
      <c r="AH37" s="26">
        <f t="shared" si="11"/>
      </c>
    </row>
    <row r="38" ht="6" customHeight="1"/>
    <row r="39" spans="2:34" ht="12.75">
      <c r="B39" s="25" t="s">
        <v>28</v>
      </c>
      <c r="D39" s="25">
        <f>SUM(D26:D37)</f>
        <v>88619.34</v>
      </c>
      <c r="E39" s="25">
        <f>SUM(E26:E37)</f>
        <v>915967.35</v>
      </c>
      <c r="F39" s="25">
        <f>SUM(F26:F37)</f>
        <v>2021002.7</v>
      </c>
      <c r="G39" s="25">
        <f>SUM(G26:G37)</f>
        <v>3085781.02</v>
      </c>
      <c r="J39" s="25">
        <f>SUM(J26:J37)</f>
        <v>90705.25919999999</v>
      </c>
      <c r="K39" s="25">
        <f>SUM(K26:K37)</f>
        <v>948633.4415999999</v>
      </c>
      <c r="L39" s="25">
        <f>SUM(L26:L37)</f>
        <v>2069750.2428000001</v>
      </c>
      <c r="M39" s="25">
        <f>SUM(M26:M37)</f>
        <v>3137922.512</v>
      </c>
      <c r="O39" s="25">
        <f>SUM(O26:O37)</f>
        <v>-2085.9192000000053</v>
      </c>
      <c r="P39" s="25">
        <f>SUM(P26:P37)</f>
        <v>-32666.09160000005</v>
      </c>
      <c r="Q39" s="25">
        <f>SUM(Q26:Q37)</f>
        <v>-48747.542799999945</v>
      </c>
      <c r="R39" s="25">
        <f>SUM(R26:R37)</f>
        <v>-52141.49199999994</v>
      </c>
      <c r="T39" s="25">
        <f aca="true" t="shared" si="12" ref="T39:AB39">SUM(T26:T37)</f>
        <v>2.4</v>
      </c>
      <c r="U39" s="25">
        <f t="shared" si="12"/>
        <v>3.72</v>
      </c>
      <c r="V39" s="25">
        <f t="shared" si="12"/>
        <v>29.640000000000004</v>
      </c>
      <c r="W39" s="25">
        <f t="shared" si="12"/>
        <v>21.51</v>
      </c>
      <c r="X39" s="25">
        <f t="shared" si="12"/>
        <v>43.78</v>
      </c>
      <c r="Y39" s="25">
        <f t="shared" si="12"/>
        <v>47.87</v>
      </c>
      <c r="Z39" s="25">
        <f t="shared" si="12"/>
        <v>54.02</v>
      </c>
      <c r="AA39" s="25">
        <f t="shared" si="12"/>
        <v>52.8</v>
      </c>
      <c r="AB39" s="1">
        <f t="shared" si="12"/>
        <v>0</v>
      </c>
      <c r="AE39" s="25">
        <f>SUM(AE26:AE37)</f>
        <v>-3840.719896142872</v>
      </c>
      <c r="AF39" s="25">
        <f>SUM(AF26:AF37)</f>
        <v>-4779.227472384691</v>
      </c>
      <c r="AG39" s="25">
        <f>SUM(AG26:AG37)</f>
        <v>-7824.735336138736</v>
      </c>
      <c r="AH39" s="25">
        <f>SUM(AH26:AH37)</f>
        <v>-40295.44066223938</v>
      </c>
    </row>
  </sheetData>
  <sheetProtection/>
  <mergeCells count="15">
    <mergeCell ref="AC21:AC23"/>
    <mergeCell ref="AE21:AH21"/>
    <mergeCell ref="C11:D11"/>
    <mergeCell ref="C12:D12"/>
    <mergeCell ref="E12:F12"/>
    <mergeCell ref="E11:M11"/>
    <mergeCell ref="D21:G21"/>
    <mergeCell ref="J21:M21"/>
    <mergeCell ref="O21:R21"/>
    <mergeCell ref="B21:B23"/>
    <mergeCell ref="T21:AA21"/>
    <mergeCell ref="T22:U23"/>
    <mergeCell ref="V22:W23"/>
    <mergeCell ref="X22:Y23"/>
    <mergeCell ref="Z22:AA2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Gocka</dc:creator>
  <cp:keywords/>
  <dc:description/>
  <cp:lastModifiedBy>e.insadowska</cp:lastModifiedBy>
  <cp:lastPrinted>2013-01-16T07:09:43Z</cp:lastPrinted>
  <dcterms:created xsi:type="dcterms:W3CDTF">2009-12-06T19:42:59Z</dcterms:created>
  <dcterms:modified xsi:type="dcterms:W3CDTF">2013-01-22T07:10:57Z</dcterms:modified>
  <cp:category/>
  <cp:version/>
  <cp:contentType/>
  <cp:contentStatus/>
</cp:coreProperties>
</file>