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40" activeTab="0"/>
  </bookViews>
  <sheets>
    <sheet name="Arkusz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<sst xmlns="http://schemas.openxmlformats.org/spreadsheetml/2006/main" count="72" uniqueCount="40">
  <si>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</si>
  <si>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</si>
  <si>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</si>
  <si>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</si>
  <si>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</si>
  <si>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</si>
  <si>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</si>
  <si>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</si>
  <si>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</si>
  <si>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</si>
  <si>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</si>
  <si>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Symbol pliku (symbol podmiotu)</t>
  </si>
  <si>
    <t>stażyści</t>
  </si>
  <si>
    <t>kontraktowi</t>
  </si>
  <si>
    <t>mianowani</t>
  </si>
  <si>
    <t>dyplomowani</t>
  </si>
  <si>
    <t>Wydatki faktycznie poniesione na wynagrodzenia w grupie awansu zawodowego</t>
  </si>
  <si>
    <t xml:space="preserve">Średnioroczna struktura zatrudnienia w grupie awansu zawodowego z uwzględnieniem okresów obowiązywania kwot bazowych </t>
  </si>
  <si>
    <t>Minimalne wydatki jakie powinny być poniesione na wynagrodzenia w grupie awansu zawodowego</t>
  </si>
  <si>
    <t>Różnica dla grupy awansu zawodowego</t>
  </si>
  <si>
    <t>[zł.]</t>
  </si>
  <si>
    <t>Nazwa JST:</t>
  </si>
  <si>
    <t>Data:</t>
  </si>
  <si>
    <t>Analiza wydatków poniesionych na wynagrodzenia nauczycieli</t>
  </si>
  <si>
    <t>Obliczenie jednorazowego dodatku uzupełniającego</t>
  </si>
  <si>
    <t>Arkusz porównania danych dla poszczególnych podmiotów pozyskania danych</t>
  </si>
  <si>
    <t>Różnica dla grupy awansu zawodowego w przeliczeniu na średnioroczną strukturę zatrudnienia</t>
  </si>
  <si>
    <t>Razem</t>
  </si>
  <si>
    <t>wpowp01</t>
  </si>
  <si>
    <t>zss p02</t>
  </si>
  <si>
    <t>Chodeczp03</t>
  </si>
  <si>
    <t>Zs Lubrp04</t>
  </si>
  <si>
    <t>PPPLubrp05</t>
  </si>
  <si>
    <t>Izbicap06</t>
  </si>
  <si>
    <t>LOKop07</t>
  </si>
  <si>
    <t>LO dd p08</t>
  </si>
  <si>
    <t>DDp09</t>
  </si>
  <si>
    <t>Marysinp10</t>
  </si>
  <si>
    <t>PPPLup11</t>
  </si>
  <si>
    <t>za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</si>
</sst>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1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6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p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jdu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jd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jdu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jdu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cja\Pulpit\KN2011wz&#243;r\p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nk"/>
      <sheetName val="nm"/>
      <sheetName val="nd"/>
      <sheetName val="par"/>
      <sheetName val="nsw"/>
      <sheetName val="nkw"/>
      <sheetName val="nmw"/>
      <sheetName val="ndw"/>
    </sheetNames>
    <sheetDataSet>
      <sheetData sheetId="0">
        <row r="11">
          <cell r="R11">
            <v>0</v>
          </cell>
        </row>
      </sheetData>
      <sheetData sheetId="1">
        <row r="11">
          <cell r="R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5">
        <row r="5">
          <cell r="BQ5">
            <v>0</v>
          </cell>
          <cell r="BS5">
            <v>0</v>
          </cell>
          <cell r="BU5">
            <v>0</v>
          </cell>
          <cell r="BW5">
            <v>0</v>
          </cell>
          <cell r="BY5">
            <v>0</v>
          </cell>
          <cell r="CA5">
            <v>0</v>
          </cell>
          <cell r="CC5">
            <v>0</v>
          </cell>
          <cell r="CE5">
            <v>0</v>
          </cell>
          <cell r="CG5">
            <v>0</v>
          </cell>
          <cell r="CI5">
            <v>0</v>
          </cell>
          <cell r="CK5">
            <v>0</v>
          </cell>
          <cell r="CM5">
            <v>0</v>
          </cell>
          <cell r="CO5">
            <v>0</v>
          </cell>
          <cell r="CQ5">
            <v>0</v>
          </cell>
          <cell r="CS5">
            <v>0</v>
          </cell>
          <cell r="CU5">
            <v>0</v>
          </cell>
          <cell r="CW5">
            <v>0</v>
          </cell>
          <cell r="CY5">
            <v>0</v>
          </cell>
          <cell r="DA5">
            <v>0</v>
          </cell>
          <cell r="DC5">
            <v>0</v>
          </cell>
          <cell r="DE5">
            <v>0</v>
          </cell>
          <cell r="DG5">
            <v>0</v>
          </cell>
          <cell r="DI5">
            <v>0</v>
          </cell>
          <cell r="DK5">
            <v>0</v>
          </cell>
          <cell r="DM5">
            <v>0</v>
          </cell>
          <cell r="DO5">
            <v>0</v>
          </cell>
          <cell r="DQ5">
            <v>0</v>
          </cell>
          <cell r="DS5">
            <v>0</v>
          </cell>
          <cell r="DU5">
            <v>0</v>
          </cell>
          <cell r="DW5">
            <v>0</v>
          </cell>
          <cell r="DY5">
            <v>0</v>
          </cell>
          <cell r="EA5">
            <v>0</v>
          </cell>
          <cell r="EC5">
            <v>0</v>
          </cell>
        </row>
        <row r="6">
          <cell r="BR6">
            <v>0</v>
          </cell>
          <cell r="BT6">
            <v>0</v>
          </cell>
          <cell r="BV6">
            <v>0</v>
          </cell>
          <cell r="BX6">
            <v>0</v>
          </cell>
          <cell r="BZ6">
            <v>0</v>
          </cell>
          <cell r="CB6">
            <v>0</v>
          </cell>
          <cell r="CD6">
            <v>0</v>
          </cell>
          <cell r="CF6">
            <v>0</v>
          </cell>
          <cell r="CH6">
            <v>0</v>
          </cell>
          <cell r="CJ6">
            <v>0</v>
          </cell>
          <cell r="CL6">
            <v>0</v>
          </cell>
          <cell r="CN6">
            <v>0</v>
          </cell>
          <cell r="CP6">
            <v>0</v>
          </cell>
          <cell r="CR6">
            <v>0</v>
          </cell>
          <cell r="CT6">
            <v>0</v>
          </cell>
          <cell r="CV6">
            <v>0</v>
          </cell>
          <cell r="CX6">
            <v>0</v>
          </cell>
          <cell r="CZ6">
            <v>0</v>
          </cell>
          <cell r="DB6">
            <v>0</v>
          </cell>
          <cell r="DD6">
            <v>0</v>
          </cell>
          <cell r="DF6">
            <v>0</v>
          </cell>
          <cell r="DH6">
            <v>0</v>
          </cell>
          <cell r="DJ6">
            <v>0</v>
          </cell>
          <cell r="DL6">
            <v>0</v>
          </cell>
          <cell r="DN6">
            <v>0</v>
          </cell>
          <cell r="DP6">
            <v>0</v>
          </cell>
          <cell r="DR6">
            <v>0</v>
          </cell>
          <cell r="DT6">
            <v>0</v>
          </cell>
          <cell r="DV6">
            <v>0</v>
          </cell>
          <cell r="DX6">
            <v>0</v>
          </cell>
          <cell r="DZ6">
            <v>0</v>
          </cell>
          <cell r="EB6">
            <v>0</v>
          </cell>
          <cell r="ED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nk"/>
      <sheetName val="nm"/>
      <sheetName val="nd"/>
      <sheetName val="n"/>
      <sheetName val="par"/>
      <sheetName val="nsw"/>
      <sheetName val="nkw"/>
      <sheetName val="nmw"/>
      <sheetName val="ndw"/>
    </sheetNames>
    <sheetDataSet>
      <sheetData sheetId="1">
        <row r="11">
          <cell r="R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38"/>
  <sheetViews>
    <sheetView showGridLines="0" showZeros="0" tabSelected="1" zoomScale="85" zoomScaleNormal="85" zoomScalePageLayoutView="0" workbookViewId="0" topLeftCell="A10">
      <selection activeCell="AA38" sqref="AA38"/>
    </sheetView>
  </sheetViews>
  <sheetFormatPr defaultColWidth="9.140625" defaultRowHeight="12.75"/>
  <cols>
    <col min="1" max="1" width="1.8515625" style="1" customWidth="1"/>
    <col min="2" max="2" width="9.140625" style="1" customWidth="1"/>
    <col min="3" max="3" width="0.9921875" style="1" customWidth="1"/>
    <col min="4" max="7" width="12.140625" style="1" customWidth="1"/>
    <col min="8" max="8" width="0.9921875" style="1" customWidth="1"/>
    <col min="9" max="9" width="0" style="1" hidden="1" customWidth="1"/>
    <col min="10" max="13" width="12.140625" style="1" customWidth="1"/>
    <col min="14" max="14" width="0.9921875" style="1" customWidth="1"/>
    <col min="15" max="18" width="11.8515625" style="1" customWidth="1"/>
    <col min="19" max="19" width="0.9921875" style="1" customWidth="1"/>
    <col min="20" max="27" width="8.140625" style="1" customWidth="1"/>
    <col min="28" max="28" width="0.71875" style="1" customWidth="1"/>
    <col min="29" max="29" width="9.140625" style="1" customWidth="1"/>
    <col min="30" max="30" width="0.85546875" style="1" customWidth="1"/>
    <col min="31" max="34" width="11.57421875" style="1" customWidth="1"/>
    <col min="35" max="16384" width="9.140625" style="1" customWidth="1"/>
  </cols>
  <sheetData>
    <row r="1" spans="10:75" ht="12.75" hidden="1">
      <c r="J1" s="1">
        <v>1</v>
      </c>
      <c r="K1" s="1">
        <v>1.5</v>
      </c>
      <c r="L1" s="1">
        <v>2</v>
      </c>
      <c r="M1" s="1">
        <v>2.5</v>
      </c>
      <c r="N1" s="1">
        <v>3</v>
      </c>
      <c r="O1" s="1">
        <v>3.5</v>
      </c>
      <c r="P1" s="1">
        <v>4</v>
      </c>
      <c r="Q1" s="1">
        <v>4.5</v>
      </c>
      <c r="R1" s="1">
        <v>5</v>
      </c>
      <c r="S1" s="1">
        <v>5.5</v>
      </c>
      <c r="T1" s="1">
        <v>6</v>
      </c>
      <c r="U1" s="1">
        <v>6.5</v>
      </c>
      <c r="V1" s="1">
        <v>7</v>
      </c>
      <c r="W1" s="1">
        <v>7.5</v>
      </c>
      <c r="X1" s="1">
        <v>8</v>
      </c>
      <c r="Y1" s="1">
        <v>8.5</v>
      </c>
      <c r="Z1" s="1">
        <v>9</v>
      </c>
      <c r="AA1" s="1">
        <v>9.5</v>
      </c>
      <c r="AB1" s="1">
        <v>10</v>
      </c>
      <c r="AC1" s="1">
        <v>10.5</v>
      </c>
      <c r="AD1" s="1">
        <v>11</v>
      </c>
      <c r="AE1" s="1">
        <v>11.5</v>
      </c>
      <c r="AF1" s="1">
        <v>12</v>
      </c>
      <c r="AG1" s="1">
        <v>12.5</v>
      </c>
      <c r="AH1" s="1">
        <v>13</v>
      </c>
      <c r="AI1" s="1">
        <v>13.5</v>
      </c>
      <c r="AJ1" s="1">
        <v>14</v>
      </c>
      <c r="AK1" s="1">
        <v>14.5</v>
      </c>
      <c r="AL1" s="1">
        <v>15</v>
      </c>
      <c r="AM1" s="1">
        <v>15.5</v>
      </c>
      <c r="AN1" s="1">
        <v>16</v>
      </c>
      <c r="AO1" s="1">
        <v>16.5</v>
      </c>
      <c r="AP1" s="1">
        <v>17</v>
      </c>
      <c r="AQ1" s="1">
        <v>17.5</v>
      </c>
      <c r="AR1" s="1">
        <v>18</v>
      </c>
      <c r="AS1" s="1">
        <v>18.5</v>
      </c>
      <c r="AT1" s="1">
        <v>19</v>
      </c>
      <c r="AU1" s="1">
        <v>19.5</v>
      </c>
      <c r="AV1" s="1">
        <v>20</v>
      </c>
      <c r="AW1" s="1">
        <v>20.5</v>
      </c>
      <c r="AX1" s="1">
        <v>21</v>
      </c>
      <c r="AY1" s="1">
        <v>21.5</v>
      </c>
      <c r="AZ1" s="1">
        <v>22</v>
      </c>
      <c r="BA1" s="1">
        <v>22.5</v>
      </c>
      <c r="BB1" s="1">
        <v>23</v>
      </c>
      <c r="BC1" s="1">
        <v>23.5</v>
      </c>
      <c r="BD1" s="1">
        <v>24</v>
      </c>
      <c r="BE1" s="1">
        <v>24.5</v>
      </c>
      <c r="BF1" s="1">
        <v>25</v>
      </c>
      <c r="BG1" s="1">
        <v>25.5</v>
      </c>
      <c r="BH1" s="1">
        <v>26</v>
      </c>
      <c r="BI1" s="1">
        <v>26.5</v>
      </c>
      <c r="BJ1" s="1">
        <v>27</v>
      </c>
      <c r="BK1" s="1">
        <v>27.5</v>
      </c>
      <c r="BL1" s="1">
        <v>28</v>
      </c>
      <c r="BM1" s="1">
        <v>28.5</v>
      </c>
      <c r="BN1" s="1">
        <v>29</v>
      </c>
      <c r="BO1" s="1">
        <v>29.5</v>
      </c>
      <c r="BP1" s="1">
        <v>30</v>
      </c>
      <c r="BQ1" s="1">
        <v>30.5</v>
      </c>
      <c r="BR1" s="1">
        <v>31</v>
      </c>
      <c r="BS1" s="1">
        <v>31.5</v>
      </c>
      <c r="BT1" s="1">
        <v>32</v>
      </c>
      <c r="BU1" s="1">
        <v>32.5</v>
      </c>
      <c r="BV1" s="1">
        <v>33</v>
      </c>
      <c r="BW1" s="1">
        <v>33.5</v>
      </c>
    </row>
    <row r="2" spans="10:74" ht="12.75" hidden="1">
      <c r="J2" s="1">
        <f>'[2]men'!BQ$5</f>
        <v>0</v>
      </c>
      <c r="L2" s="1">
        <f>'[2]men'!BS$5</f>
        <v>0</v>
      </c>
      <c r="N2" s="1">
        <f>'[2]men'!BU$5</f>
        <v>0</v>
      </c>
      <c r="P2" s="1">
        <f>'[2]men'!BW$5</f>
        <v>0</v>
      </c>
      <c r="R2" s="1">
        <f>'[2]men'!BY$5</f>
        <v>0</v>
      </c>
      <c r="T2" s="1">
        <f>'[2]men'!CA$5</f>
        <v>0</v>
      </c>
      <c r="V2" s="1">
        <f>'[2]men'!CC$5</f>
        <v>0</v>
      </c>
      <c r="X2" s="1">
        <f>'[2]men'!CE$5</f>
        <v>0</v>
      </c>
      <c r="Z2" s="1">
        <f>'[2]men'!CG$5</f>
        <v>0</v>
      </c>
      <c r="AB2" s="1">
        <f>'[2]men'!CI$5</f>
        <v>0</v>
      </c>
      <c r="AD2" s="1">
        <f>'[2]men'!CK$5</f>
        <v>0</v>
      </c>
      <c r="AF2" s="1">
        <f>'[2]men'!CM$5</f>
        <v>0</v>
      </c>
      <c r="AH2" s="1">
        <f>'[2]men'!CO$5</f>
        <v>0</v>
      </c>
      <c r="AJ2" s="1">
        <f>'[2]men'!CQ$5</f>
        <v>0</v>
      </c>
      <c r="AL2" s="1">
        <f>'[2]men'!CS$5</f>
        <v>0</v>
      </c>
      <c r="AN2" s="1">
        <f>'[2]men'!CU$5</f>
        <v>0</v>
      </c>
      <c r="AP2" s="1">
        <f>'[2]men'!CW$5</f>
        <v>0</v>
      </c>
      <c r="AR2" s="1">
        <f>'[2]men'!CY$5</f>
        <v>0</v>
      </c>
      <c r="AT2" s="1">
        <f>'[2]men'!DA$5</f>
        <v>0</v>
      </c>
      <c r="AV2" s="1">
        <f>'[2]men'!DC$5</f>
        <v>0</v>
      </c>
      <c r="AX2" s="1">
        <f>'[2]men'!DE$5</f>
        <v>0</v>
      </c>
      <c r="AZ2" s="1">
        <f>'[2]men'!DG$5</f>
        <v>0</v>
      </c>
      <c r="BB2" s="1">
        <f>'[2]men'!DI$5</f>
        <v>0</v>
      </c>
      <c r="BD2" s="1">
        <f>'[2]men'!DK$5</f>
        <v>0</v>
      </c>
      <c r="BF2" s="1">
        <f>'[2]men'!DM$5</f>
        <v>0</v>
      </c>
      <c r="BH2" s="1">
        <f>'[2]men'!DO$5</f>
        <v>0</v>
      </c>
      <c r="BJ2" s="1">
        <f>'[2]men'!DQ$5</f>
        <v>0</v>
      </c>
      <c r="BL2" s="1">
        <f>'[2]men'!DS$5</f>
        <v>0</v>
      </c>
      <c r="BN2" s="1">
        <f>'[2]men'!DU$5</f>
        <v>0</v>
      </c>
      <c r="BP2" s="1">
        <f>'[2]men'!DW$5</f>
        <v>0</v>
      </c>
      <c r="BR2" s="1">
        <f>'[2]men'!DY$5</f>
        <v>0</v>
      </c>
      <c r="BT2" s="1">
        <f>'[2]men'!EA$5</f>
        <v>0</v>
      </c>
      <c r="BV2" s="1">
        <f>'[2]men'!EC$5</f>
        <v>0</v>
      </c>
    </row>
    <row r="3" spans="11:75" ht="12.75" hidden="1">
      <c r="K3" s="1">
        <f>'[2]men'!BR$6</f>
        <v>0</v>
      </c>
      <c r="M3" s="1">
        <f>'[2]men'!BT$6</f>
        <v>0</v>
      </c>
      <c r="O3" s="1">
        <f>'[2]men'!BV$6</f>
        <v>0</v>
      </c>
      <c r="Q3" s="1">
        <f>'[2]men'!BX$6</f>
        <v>0</v>
      </c>
      <c r="S3" s="1">
        <f>'[2]men'!BZ$6</f>
        <v>0</v>
      </c>
      <c r="U3" s="1">
        <f>'[2]men'!CB$6</f>
        <v>0</v>
      </c>
      <c r="W3" s="1">
        <f>'[2]men'!CD$6</f>
        <v>0</v>
      </c>
      <c r="Y3" s="1">
        <f>'[2]men'!CF$6</f>
        <v>0</v>
      </c>
      <c r="AA3" s="1">
        <f>'[2]men'!CH$6</f>
        <v>0</v>
      </c>
      <c r="AC3" s="1">
        <f>'[2]men'!CJ$6</f>
        <v>0</v>
      </c>
      <c r="AE3" s="1">
        <f>'[2]men'!CL$6</f>
        <v>0</v>
      </c>
      <c r="AG3" s="1">
        <f>'[2]men'!CN$6</f>
        <v>0</v>
      </c>
      <c r="AI3" s="1">
        <f>'[2]men'!CP$6</f>
        <v>0</v>
      </c>
      <c r="AK3" s="1">
        <f>'[2]men'!CR$6</f>
        <v>0</v>
      </c>
      <c r="AM3" s="1">
        <f>'[2]men'!CT$6</f>
        <v>0</v>
      </c>
      <c r="AO3" s="1">
        <f>'[2]men'!CV$6</f>
        <v>0</v>
      </c>
      <c r="AQ3" s="1">
        <f>'[2]men'!CX$6</f>
        <v>0</v>
      </c>
      <c r="AS3" s="1">
        <f>'[2]men'!CZ$6</f>
        <v>0</v>
      </c>
      <c r="AU3" s="1">
        <f>'[2]men'!DB$6</f>
        <v>0</v>
      </c>
      <c r="AW3" s="1">
        <f>'[2]men'!DD$6</f>
        <v>0</v>
      </c>
      <c r="AY3" s="1">
        <f>'[2]men'!DF$6</f>
        <v>0</v>
      </c>
      <c r="BA3" s="1">
        <f>'[2]men'!DH$6</f>
        <v>0</v>
      </c>
      <c r="BC3" s="1">
        <f>'[2]men'!DJ$6</f>
        <v>0</v>
      </c>
      <c r="BE3" s="1">
        <f>'[2]men'!DL$6</f>
        <v>0</v>
      </c>
      <c r="BG3" s="1">
        <f>'[2]men'!DN$6</f>
        <v>0</v>
      </c>
      <c r="BI3" s="1">
        <f>'[2]men'!DP$6</f>
        <v>0</v>
      </c>
      <c r="BK3" s="1">
        <f>'[2]men'!DR$6</f>
        <v>0</v>
      </c>
      <c r="BM3" s="1">
        <f>'[2]men'!DT$6</f>
        <v>0</v>
      </c>
      <c r="BO3" s="1">
        <f>'[2]men'!DV$6</f>
        <v>0</v>
      </c>
      <c r="BQ3" s="1">
        <f>'[2]men'!DX$6</f>
        <v>0</v>
      </c>
      <c r="BS3" s="1">
        <f>'[2]men'!DZ$6</f>
        <v>0</v>
      </c>
      <c r="BU3" s="1">
        <f>'[2]men'!EB$6</f>
        <v>0</v>
      </c>
      <c r="BW3" s="1">
        <f>'[2]men'!ED$6</f>
        <v>0</v>
      </c>
    </row>
    <row r="4" spans="10:74" ht="12.75" hidden="1">
      <c r="J4" s="1">
        <f>'[3]men'!BQ$5</f>
        <v>0</v>
      </c>
      <c r="L4" s="1">
        <f>'[3]men'!BS$5</f>
        <v>0</v>
      </c>
      <c r="N4" s="1">
        <f>'[3]men'!BU$5</f>
        <v>0</v>
      </c>
      <c r="P4" s="1">
        <f>'[3]men'!BW$5</f>
        <v>0</v>
      </c>
      <c r="R4" s="1">
        <f>'[3]men'!BY$5</f>
        <v>0</v>
      </c>
      <c r="T4" s="1">
        <f>'[3]men'!CA$5</f>
        <v>0</v>
      </c>
      <c r="V4" s="1">
        <f>'[3]men'!CC$5</f>
        <v>0</v>
      </c>
      <c r="X4" s="1">
        <f>'[3]men'!CE$5</f>
        <v>0</v>
      </c>
      <c r="Z4" s="1">
        <f>'[3]men'!CG$5</f>
        <v>0</v>
      </c>
      <c r="AB4" s="1">
        <f>'[3]men'!CI$5</f>
        <v>0</v>
      </c>
      <c r="AD4" s="1">
        <f>'[3]men'!CK$5</f>
        <v>0</v>
      </c>
      <c r="AF4" s="1">
        <f>'[3]men'!CM$5</f>
        <v>0</v>
      </c>
      <c r="AH4" s="1">
        <f>'[3]men'!CO$5</f>
        <v>0</v>
      </c>
      <c r="AJ4" s="1">
        <f>'[3]men'!CQ$5</f>
        <v>0</v>
      </c>
      <c r="AL4" s="1">
        <f>'[3]men'!CS$5</f>
        <v>0</v>
      </c>
      <c r="AN4" s="1">
        <f>'[3]men'!CU$5</f>
        <v>0</v>
      </c>
      <c r="AP4" s="1">
        <f>'[3]men'!CW$5</f>
        <v>0</v>
      </c>
      <c r="AR4" s="1">
        <f>'[3]men'!CY$5</f>
        <v>0</v>
      </c>
      <c r="AT4" s="1">
        <f>'[3]men'!DA$5</f>
        <v>0</v>
      </c>
      <c r="AV4" s="1">
        <f>'[3]men'!DC$5</f>
        <v>0</v>
      </c>
      <c r="AX4" s="1">
        <f>'[3]men'!DE$5</f>
        <v>0</v>
      </c>
      <c r="AZ4" s="1">
        <f>'[3]men'!DG$5</f>
        <v>0</v>
      </c>
      <c r="BB4" s="1">
        <f>'[3]men'!DI$5</f>
        <v>0</v>
      </c>
      <c r="BD4" s="1">
        <f>'[3]men'!DK$5</f>
        <v>0</v>
      </c>
      <c r="BF4" s="1">
        <f>'[3]men'!DM$5</f>
        <v>0</v>
      </c>
      <c r="BH4" s="1">
        <f>'[3]men'!DO$5</f>
        <v>0</v>
      </c>
      <c r="BJ4" s="1">
        <f>'[3]men'!DQ$5</f>
        <v>0</v>
      </c>
      <c r="BL4" s="1">
        <f>'[3]men'!DS$5</f>
        <v>0</v>
      </c>
      <c r="BN4" s="1">
        <f>'[3]men'!DU$5</f>
        <v>0</v>
      </c>
      <c r="BP4" s="1">
        <f>'[3]men'!DW$5</f>
        <v>0</v>
      </c>
      <c r="BR4" s="1">
        <f>'[3]men'!DY$5</f>
        <v>0</v>
      </c>
      <c r="BT4" s="1">
        <f>'[3]men'!EA$5</f>
        <v>0</v>
      </c>
      <c r="BV4" s="1">
        <f>'[3]men'!EC$5</f>
        <v>0</v>
      </c>
    </row>
    <row r="5" spans="11:75" ht="12.75" hidden="1">
      <c r="K5" s="1">
        <f>'[3]men'!BR$6</f>
        <v>0</v>
      </c>
      <c r="M5" s="1">
        <f>'[3]men'!BT$6</f>
        <v>0</v>
      </c>
      <c r="O5" s="1">
        <f>'[3]men'!BV$6</f>
        <v>0</v>
      </c>
      <c r="Q5" s="1">
        <f>'[3]men'!BX$6</f>
        <v>0</v>
      </c>
      <c r="S5" s="1">
        <f>'[3]men'!BZ$6</f>
        <v>0</v>
      </c>
      <c r="U5" s="1">
        <f>'[3]men'!CB$6</f>
        <v>0</v>
      </c>
      <c r="W5" s="1">
        <f>'[3]men'!CD$6</f>
        <v>0</v>
      </c>
      <c r="Y5" s="1">
        <f>'[3]men'!CF$6</f>
        <v>0</v>
      </c>
      <c r="AA5" s="1">
        <f>'[3]men'!CH$6</f>
        <v>0</v>
      </c>
      <c r="AC5" s="1">
        <f>'[3]men'!CJ$6</f>
        <v>0</v>
      </c>
      <c r="AE5" s="1">
        <f>'[3]men'!CL$6</f>
        <v>0</v>
      </c>
      <c r="AG5" s="1">
        <f>'[3]men'!CN$6</f>
        <v>0</v>
      </c>
      <c r="AI5" s="1">
        <f>'[3]men'!CP$6</f>
        <v>0</v>
      </c>
      <c r="AK5" s="1">
        <f>'[3]men'!CR$6</f>
        <v>0</v>
      </c>
      <c r="AM5" s="1">
        <f>'[3]men'!CT$6</f>
        <v>0</v>
      </c>
      <c r="AO5" s="1">
        <f>'[3]men'!CV$6</f>
        <v>0</v>
      </c>
      <c r="AQ5" s="1">
        <f>'[3]men'!CX$6</f>
        <v>0</v>
      </c>
      <c r="AS5" s="1">
        <f>'[3]men'!CZ$6</f>
        <v>0</v>
      </c>
      <c r="AU5" s="1">
        <f>'[3]men'!DB$6</f>
        <v>0</v>
      </c>
      <c r="AW5" s="1">
        <f>'[3]men'!DD$6</f>
        <v>0</v>
      </c>
      <c r="AY5" s="1">
        <f>'[3]men'!DF$6</f>
        <v>0</v>
      </c>
      <c r="BA5" s="1">
        <f>'[3]men'!DH$6</f>
        <v>0</v>
      </c>
      <c r="BC5" s="1">
        <f>'[3]men'!DJ$6</f>
        <v>0</v>
      </c>
      <c r="BE5" s="1">
        <f>'[3]men'!DL$6</f>
        <v>0</v>
      </c>
      <c r="BG5" s="1">
        <f>'[3]men'!DN$6</f>
        <v>0</v>
      </c>
      <c r="BI5" s="1">
        <f>'[3]men'!DP$6</f>
        <v>0</v>
      </c>
      <c r="BK5" s="1">
        <f>'[3]men'!DR$6</f>
        <v>0</v>
      </c>
      <c r="BM5" s="1">
        <f>'[3]men'!DT$6</f>
        <v>0</v>
      </c>
      <c r="BO5" s="1">
        <f>'[3]men'!DV$6</f>
        <v>0</v>
      </c>
      <c r="BQ5" s="1">
        <f>'[3]men'!DX$6</f>
        <v>0</v>
      </c>
      <c r="BS5" s="1">
        <f>'[3]men'!DZ$6</f>
        <v>0</v>
      </c>
      <c r="BU5" s="1">
        <f>'[3]men'!EB$6</f>
        <v>0</v>
      </c>
      <c r="BW5" s="1">
        <f>'[3]men'!ED$6</f>
        <v>0</v>
      </c>
    </row>
    <row r="6" spans="10:74" ht="12.75" hidden="1">
      <c r="J6" s="1">
        <f>'[4]men'!BQ$5</f>
        <v>0</v>
      </c>
      <c r="L6" s="1">
        <f>'[4]men'!BS$5</f>
        <v>0</v>
      </c>
      <c r="N6" s="1">
        <f>'[4]men'!BU$5</f>
        <v>0</v>
      </c>
      <c r="P6" s="1">
        <f>'[4]men'!BW$5</f>
        <v>0</v>
      </c>
      <c r="R6" s="1">
        <f>'[4]men'!BY$5</f>
        <v>0</v>
      </c>
      <c r="T6" s="1">
        <f>'[4]men'!CA$5</f>
        <v>0</v>
      </c>
      <c r="V6" s="1">
        <f>'[4]men'!CC$5</f>
        <v>0</v>
      </c>
      <c r="X6" s="1">
        <f>'[4]men'!CE$5</f>
        <v>0</v>
      </c>
      <c r="Z6" s="1">
        <f>'[4]men'!CG$5</f>
        <v>0</v>
      </c>
      <c r="AB6" s="1">
        <f>'[4]men'!CI$5</f>
        <v>0</v>
      </c>
      <c r="AD6" s="1">
        <f>'[4]men'!CK$5</f>
        <v>0</v>
      </c>
      <c r="AF6" s="1">
        <f>'[4]men'!CM$5</f>
        <v>0</v>
      </c>
      <c r="AH6" s="1">
        <f>'[4]men'!CO$5</f>
        <v>0</v>
      </c>
      <c r="AJ6" s="1">
        <f>'[4]men'!CQ$5</f>
        <v>0</v>
      </c>
      <c r="AL6" s="1">
        <f>'[4]men'!CS$5</f>
        <v>0</v>
      </c>
      <c r="AN6" s="1">
        <f>'[4]men'!CU$5</f>
        <v>0</v>
      </c>
      <c r="AP6" s="1">
        <f>'[4]men'!CW$5</f>
        <v>0</v>
      </c>
      <c r="AR6" s="1">
        <f>'[4]men'!CY$5</f>
        <v>0</v>
      </c>
      <c r="AT6" s="1">
        <f>'[4]men'!DA$5</f>
        <v>0</v>
      </c>
      <c r="AV6" s="1">
        <f>'[4]men'!DC$5</f>
        <v>0</v>
      </c>
      <c r="AX6" s="1">
        <f>'[4]men'!DE$5</f>
        <v>0</v>
      </c>
      <c r="AZ6" s="1">
        <f>'[4]men'!DG$5</f>
        <v>0</v>
      </c>
      <c r="BB6" s="1">
        <f>'[4]men'!DI$5</f>
        <v>0</v>
      </c>
      <c r="BD6" s="1">
        <f>'[4]men'!DK$5</f>
        <v>0</v>
      </c>
      <c r="BF6" s="1">
        <f>'[4]men'!DM$5</f>
        <v>0</v>
      </c>
      <c r="BH6" s="1">
        <f>'[4]men'!DO$5</f>
        <v>0</v>
      </c>
      <c r="BJ6" s="1">
        <f>'[4]men'!DQ$5</f>
        <v>0</v>
      </c>
      <c r="BL6" s="1">
        <f>'[4]men'!DS$5</f>
        <v>0</v>
      </c>
      <c r="BN6" s="1">
        <f>'[4]men'!DU$5</f>
        <v>0</v>
      </c>
      <c r="BP6" s="1">
        <f>'[4]men'!DW$5</f>
        <v>0</v>
      </c>
      <c r="BR6" s="1">
        <f>'[4]men'!DY$5</f>
        <v>0</v>
      </c>
      <c r="BT6" s="1">
        <f>'[4]men'!EA$5</f>
        <v>0</v>
      </c>
      <c r="BV6" s="1">
        <f>'[4]men'!EC$5</f>
        <v>0</v>
      </c>
    </row>
    <row r="7" spans="11:75" ht="12.75" hidden="1">
      <c r="K7" s="1">
        <f>'[4]men'!BR$6</f>
        <v>0</v>
      </c>
      <c r="M7" s="1">
        <f>'[4]men'!BT$6</f>
        <v>0</v>
      </c>
      <c r="O7" s="1">
        <f>'[4]men'!BV$6</f>
        <v>0</v>
      </c>
      <c r="Q7" s="1">
        <f>'[4]men'!BX$6</f>
        <v>0</v>
      </c>
      <c r="S7" s="1">
        <f>'[4]men'!BZ$6</f>
        <v>0</v>
      </c>
      <c r="U7" s="1">
        <f>'[4]men'!CB$6</f>
        <v>0</v>
      </c>
      <c r="W7" s="1">
        <f>'[4]men'!CD$6</f>
        <v>0</v>
      </c>
      <c r="Y7" s="1">
        <f>'[4]men'!CF$6</f>
        <v>0</v>
      </c>
      <c r="AA7" s="1">
        <f>'[4]men'!CH$6</f>
        <v>0</v>
      </c>
      <c r="AC7" s="1">
        <f>'[4]men'!CJ$6</f>
        <v>0</v>
      </c>
      <c r="AE7" s="1">
        <f>'[4]men'!CL$6</f>
        <v>0</v>
      </c>
      <c r="AG7" s="1">
        <f>'[4]men'!CN$6</f>
        <v>0</v>
      </c>
      <c r="AI7" s="1">
        <f>'[4]men'!CP$6</f>
        <v>0</v>
      </c>
      <c r="AK7" s="1">
        <f>'[4]men'!CR$6</f>
        <v>0</v>
      </c>
      <c r="AM7" s="1">
        <f>'[4]men'!CT$6</f>
        <v>0</v>
      </c>
      <c r="AO7" s="1">
        <f>'[4]men'!CV$6</f>
        <v>0</v>
      </c>
      <c r="AQ7" s="1">
        <f>'[4]men'!CX$6</f>
        <v>0</v>
      </c>
      <c r="AS7" s="1">
        <f>'[4]men'!CZ$6</f>
        <v>0</v>
      </c>
      <c r="AU7" s="1">
        <f>'[4]men'!DB$6</f>
        <v>0</v>
      </c>
      <c r="AW7" s="1">
        <f>'[4]men'!DD$6</f>
        <v>0</v>
      </c>
      <c r="AY7" s="1">
        <f>'[4]men'!DF$6</f>
        <v>0</v>
      </c>
      <c r="BA7" s="1">
        <f>'[4]men'!DH$6</f>
        <v>0</v>
      </c>
      <c r="BC7" s="1">
        <f>'[4]men'!DJ$6</f>
        <v>0</v>
      </c>
      <c r="BE7" s="1">
        <f>'[4]men'!DL$6</f>
        <v>0</v>
      </c>
      <c r="BG7" s="1">
        <f>'[4]men'!DN$6</f>
        <v>0</v>
      </c>
      <c r="BI7" s="1">
        <f>'[4]men'!DP$6</f>
        <v>0</v>
      </c>
      <c r="BK7" s="1">
        <f>'[4]men'!DR$6</f>
        <v>0</v>
      </c>
      <c r="BM7" s="1">
        <f>'[4]men'!DT$6</f>
        <v>0</v>
      </c>
      <c r="BO7" s="1">
        <f>'[4]men'!DV$6</f>
        <v>0</v>
      </c>
      <c r="BQ7" s="1">
        <f>'[4]men'!DX$6</f>
        <v>0</v>
      </c>
      <c r="BS7" s="1">
        <f>'[4]men'!DZ$6</f>
        <v>0</v>
      </c>
      <c r="BU7" s="1">
        <f>'[4]men'!EB$6</f>
        <v>0</v>
      </c>
      <c r="BW7" s="1">
        <f>'[4]men'!ED$6</f>
        <v>0</v>
      </c>
    </row>
    <row r="8" spans="10:74" ht="12.75" hidden="1">
      <c r="J8" s="1">
        <f>'[5]men'!BQ$5</f>
        <v>0</v>
      </c>
      <c r="L8" s="1">
        <f>'[5]men'!BS$5</f>
        <v>0</v>
      </c>
      <c r="N8" s="1">
        <f>'[5]men'!BU$5</f>
        <v>0</v>
      </c>
      <c r="P8" s="1">
        <f>'[5]men'!BW$5</f>
        <v>0</v>
      </c>
      <c r="R8" s="1">
        <f>'[5]men'!BY$5</f>
        <v>0</v>
      </c>
      <c r="T8" s="1">
        <f>'[5]men'!CA$5</f>
        <v>0</v>
      </c>
      <c r="V8" s="1">
        <f>'[5]men'!CC$5</f>
        <v>0</v>
      </c>
      <c r="X8" s="1">
        <f>'[5]men'!CE$5</f>
        <v>0</v>
      </c>
      <c r="Z8" s="1">
        <f>'[5]men'!CG$5</f>
        <v>0</v>
      </c>
      <c r="AB8" s="1">
        <f>'[5]men'!CI$5</f>
        <v>0</v>
      </c>
      <c r="AD8" s="1">
        <f>'[5]men'!CK$5</f>
        <v>0</v>
      </c>
      <c r="AF8" s="1">
        <f>'[5]men'!CM$5</f>
        <v>0</v>
      </c>
      <c r="AH8" s="1">
        <f>'[5]men'!CO$5</f>
        <v>0</v>
      </c>
      <c r="AJ8" s="1">
        <f>'[5]men'!CQ$5</f>
        <v>0</v>
      </c>
      <c r="AL8" s="1">
        <f>'[5]men'!CS$5</f>
        <v>0</v>
      </c>
      <c r="AN8" s="1">
        <f>'[5]men'!CU$5</f>
        <v>0</v>
      </c>
      <c r="AP8" s="1">
        <f>'[5]men'!CW$5</f>
        <v>0</v>
      </c>
      <c r="AR8" s="1">
        <f>'[5]men'!CY$5</f>
        <v>0</v>
      </c>
      <c r="AT8" s="1">
        <f>'[5]men'!DA$5</f>
        <v>0</v>
      </c>
      <c r="AV8" s="1">
        <f>'[5]men'!DC$5</f>
        <v>0</v>
      </c>
      <c r="AX8" s="1">
        <f>'[5]men'!DE$5</f>
        <v>0</v>
      </c>
      <c r="AZ8" s="1">
        <f>'[5]men'!DG$5</f>
        <v>0</v>
      </c>
      <c r="BB8" s="1">
        <f>'[5]men'!DI$5</f>
        <v>0</v>
      </c>
      <c r="BD8" s="1">
        <f>'[5]men'!DK$5</f>
        <v>0</v>
      </c>
      <c r="BF8" s="1">
        <f>'[5]men'!DM$5</f>
        <v>0</v>
      </c>
      <c r="BH8" s="1">
        <f>'[5]men'!DO$5</f>
        <v>0</v>
      </c>
      <c r="BJ8" s="1">
        <f>'[5]men'!DQ$5</f>
        <v>0</v>
      </c>
      <c r="BL8" s="1">
        <f>'[5]men'!DS$5</f>
        <v>0</v>
      </c>
      <c r="BN8" s="1">
        <f>'[5]men'!DU$5</f>
        <v>0</v>
      </c>
      <c r="BP8" s="1">
        <f>'[5]men'!DW$5</f>
        <v>0</v>
      </c>
      <c r="BR8" s="1">
        <f>'[5]men'!DY$5</f>
        <v>0</v>
      </c>
      <c r="BT8" s="1">
        <f>'[5]men'!EA$5</f>
        <v>0</v>
      </c>
      <c r="BV8" s="1">
        <f>'[5]men'!EC$5</f>
        <v>0</v>
      </c>
    </row>
    <row r="9" spans="11:75" ht="12.75" hidden="1">
      <c r="K9" s="1">
        <f>'[5]men'!BR$6</f>
        <v>0</v>
      </c>
      <c r="M9" s="1">
        <f>'[5]men'!BT$6</f>
        <v>0</v>
      </c>
      <c r="O9" s="1">
        <f>'[5]men'!BV$6</f>
        <v>0</v>
      </c>
      <c r="Q9" s="1">
        <f>'[5]men'!BX$6</f>
        <v>0</v>
      </c>
      <c r="S9" s="1">
        <f>'[5]men'!BZ$6</f>
        <v>0</v>
      </c>
      <c r="U9" s="1">
        <f>'[5]men'!CB$6</f>
        <v>0</v>
      </c>
      <c r="W9" s="1">
        <f>'[5]men'!CD$6</f>
        <v>0</v>
      </c>
      <c r="Y9" s="1">
        <f>'[5]men'!CF$6</f>
        <v>0</v>
      </c>
      <c r="AA9" s="1">
        <f>'[5]men'!CH$6</f>
        <v>0</v>
      </c>
      <c r="AC9" s="1">
        <f>'[5]men'!CJ$6</f>
        <v>0</v>
      </c>
      <c r="AE9" s="1">
        <f>'[5]men'!CL$6</f>
        <v>0</v>
      </c>
      <c r="AG9" s="1">
        <f>'[5]men'!CN$6</f>
        <v>0</v>
      </c>
      <c r="AI9" s="1">
        <f>'[5]men'!CP$6</f>
        <v>0</v>
      </c>
      <c r="AK9" s="1">
        <f>'[5]men'!CR$6</f>
        <v>0</v>
      </c>
      <c r="AM9" s="1">
        <f>'[5]men'!CT$6</f>
        <v>0</v>
      </c>
      <c r="AO9" s="1">
        <f>'[5]men'!CV$6</f>
        <v>0</v>
      </c>
      <c r="AQ9" s="1">
        <f>'[5]men'!CX$6</f>
        <v>0</v>
      </c>
      <c r="AS9" s="1">
        <f>'[5]men'!CZ$6</f>
        <v>0</v>
      </c>
      <c r="AU9" s="1">
        <f>'[5]men'!DB$6</f>
        <v>0</v>
      </c>
      <c r="AW9" s="1">
        <f>'[5]men'!DD$6</f>
        <v>0</v>
      </c>
      <c r="AY9" s="1">
        <f>'[5]men'!DF$6</f>
        <v>0</v>
      </c>
      <c r="BA9" s="1">
        <f>'[5]men'!DH$6</f>
        <v>0</v>
      </c>
      <c r="BC9" s="1">
        <f>'[5]men'!DJ$6</f>
        <v>0</v>
      </c>
      <c r="BE9" s="1">
        <f>'[5]men'!DL$6</f>
        <v>0</v>
      </c>
      <c r="BG9" s="1">
        <f>'[5]men'!DN$6</f>
        <v>0</v>
      </c>
      <c r="BI9" s="1">
        <f>'[5]men'!DP$6</f>
        <v>0</v>
      </c>
      <c r="BK9" s="1">
        <f>'[5]men'!DR$6</f>
        <v>0</v>
      </c>
      <c r="BM9" s="1">
        <f>'[5]men'!DT$6</f>
        <v>0</v>
      </c>
      <c r="BO9" s="1">
        <f>'[5]men'!DV$6</f>
        <v>0</v>
      </c>
      <c r="BQ9" s="1">
        <f>'[5]men'!DX$6</f>
        <v>0</v>
      </c>
      <c r="BS9" s="1">
        <f>'[5]men'!DZ$6</f>
        <v>0</v>
      </c>
      <c r="BU9" s="1">
        <f>'[5]men'!EB$6</f>
        <v>0</v>
      </c>
      <c r="BW9" s="1">
        <f>'[5]men'!ED$6</f>
        <v>0</v>
      </c>
    </row>
    <row r="10" ht="5.25" customHeight="1"/>
    <row r="11" spans="3:77" s="5" customFormat="1" ht="12.75">
      <c r="C11" s="30" t="s">
        <v>21</v>
      </c>
      <c r="D11" s="30"/>
      <c r="E11" s="33"/>
      <c r="F11" s="34"/>
      <c r="G11" s="34"/>
      <c r="H11" s="34"/>
      <c r="I11" s="34"/>
      <c r="J11" s="34"/>
      <c r="K11" s="34"/>
      <c r="L11" s="34"/>
      <c r="M11" s="35"/>
      <c r="BW11" s="6">
        <f>SUM(BW12:BW388)</f>
        <v>0</v>
      </c>
      <c r="BX11" s="6">
        <f>SUM(BX12:BX388)</f>
        <v>0</v>
      </c>
      <c r="BY11" s="6">
        <f>SUM(BY12:BY388)</f>
        <v>0</v>
      </c>
    </row>
    <row r="12" spans="3:11" s="5" customFormat="1" ht="12.75">
      <c r="C12" s="30" t="s">
        <v>22</v>
      </c>
      <c r="D12" s="30"/>
      <c r="E12" s="31" t="s">
        <v>39</v>
      </c>
      <c r="F12" s="32"/>
      <c r="J12" s="7"/>
      <c r="K12" s="7"/>
    </row>
    <row r="13" spans="10:11" s="5" customFormat="1" ht="7.5" customHeight="1">
      <c r="J13" s="7"/>
      <c r="K13" s="7"/>
    </row>
    <row r="14" spans="2:13" s="5" customFormat="1" ht="7.5" customHeigh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</row>
    <row r="15" spans="2:13" s="5" customFormat="1" ht="15">
      <c r="B15" s="12"/>
      <c r="C15" s="14" t="s">
        <v>23</v>
      </c>
      <c r="D15" s="13"/>
      <c r="E15" s="13"/>
      <c r="F15" s="13"/>
      <c r="G15" s="13"/>
      <c r="H15" s="13"/>
      <c r="I15" s="13"/>
      <c r="J15" s="13"/>
      <c r="K15" s="13"/>
      <c r="L15" s="13"/>
      <c r="M15" s="18"/>
    </row>
    <row r="16" spans="2:13" s="5" customFormat="1" ht="15">
      <c r="B16" s="12"/>
      <c r="C16" s="14" t="s">
        <v>24</v>
      </c>
      <c r="D16" s="13"/>
      <c r="E16" s="13"/>
      <c r="F16" s="13"/>
      <c r="G16" s="13"/>
      <c r="H16" s="13"/>
      <c r="I16" s="13"/>
      <c r="J16" s="13"/>
      <c r="K16" s="13"/>
      <c r="L16" s="13"/>
      <c r="M16" s="18"/>
    </row>
    <row r="17" spans="2:13" s="5" customFormat="1" ht="6.75" customHeigh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9"/>
    </row>
    <row r="18" spans="10:11" s="5" customFormat="1" ht="6.75" customHeight="1">
      <c r="J18" s="7"/>
      <c r="K18" s="7"/>
    </row>
    <row r="19" spans="2:13" s="5" customFormat="1" ht="12.75">
      <c r="B19" s="8"/>
      <c r="C19" s="9" t="s">
        <v>25</v>
      </c>
      <c r="D19" s="8"/>
      <c r="E19" s="8"/>
      <c r="F19" s="8"/>
      <c r="G19" s="8"/>
      <c r="H19" s="8"/>
      <c r="I19" s="8"/>
      <c r="J19" s="20"/>
      <c r="K19" s="20"/>
      <c r="L19" s="8"/>
      <c r="M19" s="8"/>
    </row>
    <row r="21" spans="2:34" ht="43.5" customHeight="1">
      <c r="B21" s="27" t="s">
        <v>11</v>
      </c>
      <c r="D21" s="29" t="s">
        <v>16</v>
      </c>
      <c r="E21" s="29"/>
      <c r="F21" s="29"/>
      <c r="G21" s="29"/>
      <c r="J21" s="29" t="s">
        <v>18</v>
      </c>
      <c r="K21" s="29"/>
      <c r="L21" s="29"/>
      <c r="M21" s="29"/>
      <c r="O21" s="29" t="s">
        <v>19</v>
      </c>
      <c r="P21" s="29"/>
      <c r="Q21" s="29"/>
      <c r="R21" s="29"/>
      <c r="T21" s="28" t="s">
        <v>17</v>
      </c>
      <c r="U21" s="28"/>
      <c r="V21" s="28"/>
      <c r="W21" s="28"/>
      <c r="X21" s="28"/>
      <c r="Y21" s="28"/>
      <c r="Z21" s="28"/>
      <c r="AA21" s="28"/>
      <c r="AC21" s="27" t="s">
        <v>11</v>
      </c>
      <c r="AE21" s="29" t="s">
        <v>26</v>
      </c>
      <c r="AF21" s="29"/>
      <c r="AG21" s="29"/>
      <c r="AH21" s="29"/>
    </row>
    <row r="22" spans="2:34" ht="12.75">
      <c r="B22" s="27"/>
      <c r="D22" s="22" t="s">
        <v>12</v>
      </c>
      <c r="E22" s="22" t="s">
        <v>13</v>
      </c>
      <c r="F22" s="22" t="s">
        <v>14</v>
      </c>
      <c r="G22" s="22" t="s">
        <v>15</v>
      </c>
      <c r="H22" s="3"/>
      <c r="I22" s="3"/>
      <c r="J22" s="22" t="s">
        <v>12</v>
      </c>
      <c r="K22" s="22" t="s">
        <v>13</v>
      </c>
      <c r="L22" s="22" t="s">
        <v>14</v>
      </c>
      <c r="M22" s="22" t="s">
        <v>15</v>
      </c>
      <c r="N22" s="3"/>
      <c r="O22" s="22" t="s">
        <v>12</v>
      </c>
      <c r="P22" s="22" t="s">
        <v>13</v>
      </c>
      <c r="Q22" s="22" t="s">
        <v>14</v>
      </c>
      <c r="R22" s="22" t="s">
        <v>15</v>
      </c>
      <c r="T22" s="27" t="s">
        <v>12</v>
      </c>
      <c r="U22" s="27"/>
      <c r="V22" s="27" t="s">
        <v>13</v>
      </c>
      <c r="W22" s="27"/>
      <c r="X22" s="27" t="s">
        <v>14</v>
      </c>
      <c r="Y22" s="27"/>
      <c r="Z22" s="27" t="s">
        <v>15</v>
      </c>
      <c r="AA22" s="27"/>
      <c r="AC22" s="27"/>
      <c r="AE22" s="22" t="s">
        <v>12</v>
      </c>
      <c r="AF22" s="22" t="s">
        <v>13</v>
      </c>
      <c r="AG22" s="22" t="s">
        <v>14</v>
      </c>
      <c r="AH22" s="22" t="s">
        <v>15</v>
      </c>
    </row>
    <row r="23" spans="2:34" ht="12.75">
      <c r="B23" s="27"/>
      <c r="D23" s="23" t="s">
        <v>20</v>
      </c>
      <c r="E23" s="23" t="s">
        <v>20</v>
      </c>
      <c r="F23" s="23" t="s">
        <v>20</v>
      </c>
      <c r="G23" s="23" t="s">
        <v>20</v>
      </c>
      <c r="H23" s="2"/>
      <c r="I23" s="2"/>
      <c r="J23" s="23" t="s">
        <v>20</v>
      </c>
      <c r="K23" s="23" t="s">
        <v>20</v>
      </c>
      <c r="L23" s="23" t="s">
        <v>20</v>
      </c>
      <c r="M23" s="23" t="s">
        <v>20</v>
      </c>
      <c r="N23" s="2"/>
      <c r="O23" s="23" t="s">
        <v>20</v>
      </c>
      <c r="P23" s="23" t="s">
        <v>20</v>
      </c>
      <c r="Q23" s="23" t="s">
        <v>20</v>
      </c>
      <c r="R23" s="23" t="s">
        <v>20</v>
      </c>
      <c r="T23" s="27"/>
      <c r="U23" s="27"/>
      <c r="V23" s="27"/>
      <c r="W23" s="27"/>
      <c r="X23" s="27"/>
      <c r="Y23" s="27"/>
      <c r="Z23" s="27"/>
      <c r="AA23" s="27"/>
      <c r="AC23" s="27"/>
      <c r="AE23" s="23" t="s">
        <v>20</v>
      </c>
      <c r="AF23" s="23" t="s">
        <v>20</v>
      </c>
      <c r="AG23" s="23" t="s">
        <v>20</v>
      </c>
      <c r="AH23" s="23" t="s">
        <v>20</v>
      </c>
    </row>
    <row r="24" spans="2:34" s="4" customFormat="1" ht="11.25">
      <c r="B24" s="21">
        <v>1</v>
      </c>
      <c r="D24" s="21">
        <v>2</v>
      </c>
      <c r="E24" s="21">
        <v>3</v>
      </c>
      <c r="F24" s="21">
        <v>4</v>
      </c>
      <c r="G24" s="21">
        <v>5</v>
      </c>
      <c r="J24" s="21">
        <v>6</v>
      </c>
      <c r="K24" s="21">
        <v>7</v>
      </c>
      <c r="L24" s="21">
        <v>8</v>
      </c>
      <c r="M24" s="21">
        <v>9</v>
      </c>
      <c r="O24" s="21">
        <v>10</v>
      </c>
      <c r="P24" s="21">
        <v>11</v>
      </c>
      <c r="Q24" s="21">
        <v>12</v>
      </c>
      <c r="R24" s="21">
        <v>13</v>
      </c>
      <c r="T24" s="21">
        <v>14</v>
      </c>
      <c r="U24" s="21">
        <v>15</v>
      </c>
      <c r="V24" s="21">
        <v>16</v>
      </c>
      <c r="W24" s="21">
        <v>17</v>
      </c>
      <c r="X24" s="21">
        <v>18</v>
      </c>
      <c r="Y24" s="21">
        <v>19</v>
      </c>
      <c r="Z24" s="21">
        <v>20</v>
      </c>
      <c r="AA24" s="21">
        <v>21</v>
      </c>
      <c r="AC24" s="21">
        <v>1</v>
      </c>
      <c r="AE24" s="21">
        <v>10</v>
      </c>
      <c r="AF24" s="21">
        <v>11</v>
      </c>
      <c r="AG24" s="21">
        <v>12</v>
      </c>
      <c r="AH24" s="21">
        <v>13</v>
      </c>
    </row>
    <row r="25" s="4" customFormat="1" ht="5.25" customHeight="1"/>
    <row r="26" spans="2:34" ht="12.75">
      <c r="B26" s="24" t="s">
        <v>28</v>
      </c>
      <c r="D26" s="25">
        <f>'[1]ns'!$R$11</f>
        <v>0</v>
      </c>
      <c r="E26" s="25">
        <f>'[1]nk'!$R$11</f>
        <v>0</v>
      </c>
      <c r="F26" s="25">
        <v>47791.09</v>
      </c>
      <c r="G26" s="25">
        <v>378089.2</v>
      </c>
      <c r="I26" s="1">
        <v>0</v>
      </c>
      <c r="J26" s="25">
        <f>T26*2286.75*8+U26*2446.82*4</f>
        <v>0</v>
      </c>
      <c r="K26" s="25">
        <f>V26*2538.29*8+W26*2715.97*4</f>
        <v>0</v>
      </c>
      <c r="L26" s="25">
        <f>X26*3292.92*8+Y26*3523.42*4</f>
        <v>40437.04</v>
      </c>
      <c r="M26" s="25">
        <f>Z26*4207.62*8+AA26*4502.15*4</f>
        <v>387521.69999999995</v>
      </c>
      <c r="O26" s="26">
        <f aca="true" t="shared" si="0" ref="O26:O36">D26-J26</f>
        <v>0</v>
      </c>
      <c r="P26" s="26">
        <f aca="true" t="shared" si="1" ref="P26:P36">E26-K26</f>
        <v>0</v>
      </c>
      <c r="Q26" s="26">
        <f aca="true" t="shared" si="2" ref="Q26:Q36">F26-L26</f>
        <v>7354.049999999996</v>
      </c>
      <c r="R26" s="26">
        <f aca="true" t="shared" si="3" ref="R26:R36">G26-M26</f>
        <v>-9432.499999999942</v>
      </c>
      <c r="T26" s="25">
        <f>J2</f>
        <v>0</v>
      </c>
      <c r="U26" s="25">
        <f>K3</f>
        <v>0</v>
      </c>
      <c r="V26" s="25">
        <f>J4</f>
        <v>0</v>
      </c>
      <c r="W26" s="25">
        <f>K5</f>
        <v>0</v>
      </c>
      <c r="X26" s="25">
        <v>1</v>
      </c>
      <c r="Y26" s="25">
        <v>1</v>
      </c>
      <c r="Z26" s="25">
        <v>7.5</v>
      </c>
      <c r="AA26" s="25">
        <v>7.5</v>
      </c>
      <c r="AC26" s="24" t="s">
        <v>0</v>
      </c>
      <c r="AE26" s="26">
        <f>IF(T26+U26=0,"",O26/(T26+U26))</f>
      </c>
      <c r="AF26" s="26">
        <f>IF(V26+W26=0,"",P26/(V26+W26))</f>
      </c>
      <c r="AG26" s="26">
        <f>IF(X26+Y26=0,"",Q26/(X26+Y26))</f>
        <v>3677.024999999998</v>
      </c>
      <c r="AH26" s="26">
        <f>IF(Z26+AA26=0,"",R26/(Z26+AA26))</f>
        <v>-628.8333333333295</v>
      </c>
    </row>
    <row r="27" spans="2:34" ht="12.75">
      <c r="B27" s="24" t="s">
        <v>29</v>
      </c>
      <c r="D27" s="25">
        <v>2506.99</v>
      </c>
      <c r="E27" s="25">
        <v>57996.44</v>
      </c>
      <c r="F27" s="25">
        <v>141537.64</v>
      </c>
      <c r="G27" s="25">
        <v>61346.84</v>
      </c>
      <c r="I27" s="1">
        <v>2</v>
      </c>
      <c r="J27" s="25">
        <f aca="true" t="shared" si="4" ref="J27:J36">T27*2286.75*8+U27*2446.82*4</f>
        <v>1663.8376000000003</v>
      </c>
      <c r="K27" s="25">
        <f aca="true" t="shared" si="5" ref="K27:K36">V27*2538.29*8+W27*2715.97*4</f>
        <v>50570.857599999996</v>
      </c>
      <c r="L27" s="25">
        <f aca="true" t="shared" si="6" ref="L27:L36">X27*3292.92*8+Y27*3523.42*4</f>
        <v>120465.49919999999</v>
      </c>
      <c r="M27" s="25">
        <f aca="true" t="shared" si="7" ref="M27:M36">Z27*4207.62*8+AA27*4502.15*4</f>
        <v>53650.505999999994</v>
      </c>
      <c r="O27" s="26">
        <f t="shared" si="0"/>
        <v>843.1523999999995</v>
      </c>
      <c r="P27" s="26">
        <f t="shared" si="1"/>
        <v>7425.582400000007</v>
      </c>
      <c r="Q27" s="26">
        <f t="shared" si="2"/>
        <v>21072.140800000023</v>
      </c>
      <c r="R27" s="26">
        <f t="shared" si="3"/>
        <v>7696.334000000003</v>
      </c>
      <c r="T27" s="25">
        <v>0</v>
      </c>
      <c r="U27" s="25">
        <v>0.17</v>
      </c>
      <c r="V27" s="25">
        <v>1.72</v>
      </c>
      <c r="W27" s="25">
        <v>1.44</v>
      </c>
      <c r="X27" s="25">
        <v>3</v>
      </c>
      <c r="Y27" s="25">
        <v>2.94</v>
      </c>
      <c r="Z27" s="25">
        <v>1</v>
      </c>
      <c r="AA27" s="25">
        <v>1.11</v>
      </c>
      <c r="AC27" s="24" t="s">
        <v>1</v>
      </c>
      <c r="AE27" s="26">
        <f aca="true" t="shared" si="8" ref="AE27:AE36">IF(T27+U27=0,"",O27/(T27+U27))</f>
        <v>4959.719999999997</v>
      </c>
      <c r="AF27" s="26">
        <f aca="true" t="shared" si="9" ref="AF27:AF36">IF(V27+W27=0,"",P27/(V27+W27))</f>
        <v>2349.867848101268</v>
      </c>
      <c r="AG27" s="26">
        <f aca="true" t="shared" si="10" ref="AG27:AG36">IF(X27+Y27=0,"",Q27/(X27+Y27))</f>
        <v>3547.4984511784555</v>
      </c>
      <c r="AH27" s="26">
        <f aca="true" t="shared" si="11" ref="AH27:AH36">IF(Z27+AA27=0,"",R27/(Z27+AA27))</f>
        <v>3647.551658767773</v>
      </c>
    </row>
    <row r="28" spans="2:34" ht="12.75">
      <c r="B28" s="24" t="s">
        <v>30</v>
      </c>
      <c r="D28" s="25">
        <v>59674.59</v>
      </c>
      <c r="E28" s="25">
        <v>141978.01</v>
      </c>
      <c r="F28" s="25">
        <v>250978</v>
      </c>
      <c r="G28" s="25">
        <v>344457.97</v>
      </c>
      <c r="I28" s="1">
        <v>4</v>
      </c>
      <c r="J28" s="25">
        <f t="shared" si="4"/>
        <v>64414.0784</v>
      </c>
      <c r="K28" s="25">
        <f t="shared" si="5"/>
        <v>143972.81879999998</v>
      </c>
      <c r="L28" s="25">
        <f t="shared" si="6"/>
        <v>285714.6752</v>
      </c>
      <c r="M28" s="25">
        <f t="shared" si="7"/>
        <v>325831.27520000003</v>
      </c>
      <c r="O28" s="26">
        <f t="shared" si="0"/>
        <v>-4739.488400000002</v>
      </c>
      <c r="P28" s="26">
        <f t="shared" si="1"/>
        <v>-1994.8087999999698</v>
      </c>
      <c r="Q28" s="26">
        <f t="shared" si="2"/>
        <v>-34736.6752</v>
      </c>
      <c r="R28" s="26">
        <f t="shared" si="3"/>
        <v>18626.69479999994</v>
      </c>
      <c r="T28" s="25">
        <v>2.97</v>
      </c>
      <c r="U28" s="25">
        <v>1.03</v>
      </c>
      <c r="V28" s="25">
        <v>4.72</v>
      </c>
      <c r="W28" s="25">
        <v>4.43</v>
      </c>
      <c r="X28" s="25">
        <v>6.63</v>
      </c>
      <c r="Y28" s="25">
        <v>7.88</v>
      </c>
      <c r="Z28" s="25">
        <v>6.32</v>
      </c>
      <c r="AA28" s="25">
        <v>6.28</v>
      </c>
      <c r="AC28" s="24" t="s">
        <v>2</v>
      </c>
      <c r="AE28" s="26">
        <f t="shared" si="8"/>
        <v>-1184.8721000000005</v>
      </c>
      <c r="AF28" s="26">
        <f t="shared" si="9"/>
        <v>-218.01189071037925</v>
      </c>
      <c r="AG28" s="26">
        <f t="shared" si="10"/>
        <v>-2393.981750516885</v>
      </c>
      <c r="AH28" s="26">
        <f t="shared" si="11"/>
        <v>1478.3091111111062</v>
      </c>
    </row>
    <row r="29" spans="2:34" ht="12.75">
      <c r="B29" s="24" t="s">
        <v>31</v>
      </c>
      <c r="D29" s="25">
        <v>16298.8</v>
      </c>
      <c r="E29" s="25">
        <v>92103.44</v>
      </c>
      <c r="F29" s="25">
        <v>285411.66</v>
      </c>
      <c r="G29" s="25">
        <v>350643.91</v>
      </c>
      <c r="I29" s="1">
        <v>6</v>
      </c>
      <c r="J29" s="25">
        <f t="shared" si="4"/>
        <v>17379.3</v>
      </c>
      <c r="K29" s="25">
        <f t="shared" si="5"/>
        <v>86589.19</v>
      </c>
      <c r="L29" s="25">
        <f t="shared" si="6"/>
        <v>268661.3224</v>
      </c>
      <c r="M29" s="25">
        <f t="shared" si="7"/>
        <v>336988.194</v>
      </c>
      <c r="O29" s="26">
        <f t="shared" si="0"/>
        <v>-1080.5</v>
      </c>
      <c r="P29" s="26">
        <f t="shared" si="1"/>
        <v>5514.25</v>
      </c>
      <c r="Q29" s="26">
        <f t="shared" si="2"/>
        <v>16750.33759999997</v>
      </c>
      <c r="R29" s="26">
        <f t="shared" si="3"/>
        <v>13655.715999999957</v>
      </c>
      <c r="T29" s="25">
        <v>0.95</v>
      </c>
      <c r="U29" s="25">
        <v>0</v>
      </c>
      <c r="V29" s="25">
        <v>2.29</v>
      </c>
      <c r="W29" s="25">
        <v>3.69</v>
      </c>
      <c r="X29" s="25">
        <v>6.63</v>
      </c>
      <c r="Y29" s="25">
        <v>6.67</v>
      </c>
      <c r="Z29" s="25">
        <v>6.4</v>
      </c>
      <c r="AA29" s="25">
        <v>6.75</v>
      </c>
      <c r="AC29" s="24" t="s">
        <v>3</v>
      </c>
      <c r="AE29" s="26">
        <f t="shared" si="8"/>
        <v>-1137.3684210526317</v>
      </c>
      <c r="AF29" s="26">
        <f t="shared" si="9"/>
        <v>922.1153846153845</v>
      </c>
      <c r="AG29" s="26">
        <f t="shared" si="10"/>
        <v>1259.4238796992458</v>
      </c>
      <c r="AH29" s="26">
        <f t="shared" si="11"/>
        <v>1038.4574904942933</v>
      </c>
    </row>
    <row r="30" spans="2:34" ht="12.75">
      <c r="B30" s="24" t="s">
        <v>32</v>
      </c>
      <c r="D30" s="25">
        <v>17733.21</v>
      </c>
      <c r="E30" s="25">
        <v>46624.12</v>
      </c>
      <c r="F30" s="25">
        <v>153884.27</v>
      </c>
      <c r="G30" s="25">
        <v>153133.2</v>
      </c>
      <c r="I30" s="1">
        <v>8</v>
      </c>
      <c r="J30" s="25">
        <f t="shared" si="4"/>
        <v>18294</v>
      </c>
      <c r="K30" s="25">
        <f t="shared" si="5"/>
        <v>42034.08</v>
      </c>
      <c r="L30" s="25">
        <f t="shared" si="6"/>
        <v>160957.8592</v>
      </c>
      <c r="M30" s="25">
        <f t="shared" si="7"/>
        <v>155008.68</v>
      </c>
      <c r="O30" s="26">
        <f t="shared" si="0"/>
        <v>-560.7900000000009</v>
      </c>
      <c r="P30" s="26">
        <f t="shared" si="1"/>
        <v>4590.040000000001</v>
      </c>
      <c r="Q30" s="26">
        <f t="shared" si="2"/>
        <v>-7073.589200000017</v>
      </c>
      <c r="R30" s="26">
        <f t="shared" si="3"/>
        <v>-1875.4799999999814</v>
      </c>
      <c r="T30" s="25">
        <v>1</v>
      </c>
      <c r="U30" s="25">
        <v>0</v>
      </c>
      <c r="V30" s="25">
        <v>1</v>
      </c>
      <c r="W30" s="25">
        <v>2</v>
      </c>
      <c r="X30" s="25">
        <v>3.97</v>
      </c>
      <c r="Y30" s="25">
        <v>4</v>
      </c>
      <c r="Z30" s="25">
        <v>3</v>
      </c>
      <c r="AA30" s="25">
        <v>3</v>
      </c>
      <c r="AC30" s="24" t="s">
        <v>4</v>
      </c>
      <c r="AE30" s="26">
        <f t="shared" si="8"/>
        <v>-560.7900000000009</v>
      </c>
      <c r="AF30" s="26">
        <f t="shared" si="9"/>
        <v>1530.0133333333335</v>
      </c>
      <c r="AG30" s="26">
        <f t="shared" si="10"/>
        <v>-887.5268757841927</v>
      </c>
      <c r="AH30" s="26">
        <f t="shared" si="11"/>
        <v>-312.5799999999969</v>
      </c>
    </row>
    <row r="31" spans="2:34" ht="12.75">
      <c r="B31" s="24" t="s">
        <v>33</v>
      </c>
      <c r="D31" s="25">
        <v>29127.18</v>
      </c>
      <c r="E31" s="25">
        <v>177791.34</v>
      </c>
      <c r="F31" s="25">
        <v>295744.77</v>
      </c>
      <c r="G31" s="25">
        <v>479998.79</v>
      </c>
      <c r="I31" s="1">
        <v>10</v>
      </c>
      <c r="J31" s="25">
        <f t="shared" si="4"/>
        <v>25424.9984</v>
      </c>
      <c r="K31" s="25">
        <f t="shared" si="5"/>
        <v>175267.904</v>
      </c>
      <c r="L31" s="25">
        <f t="shared" si="6"/>
        <v>278572.9808</v>
      </c>
      <c r="M31" s="25">
        <f t="shared" si="7"/>
        <v>436712.122</v>
      </c>
      <c r="O31" s="26">
        <f t="shared" si="0"/>
        <v>3702.1816</v>
      </c>
      <c r="P31" s="26">
        <f t="shared" si="1"/>
        <v>2523.435999999987</v>
      </c>
      <c r="Q31" s="26">
        <f t="shared" si="2"/>
        <v>17171.7892</v>
      </c>
      <c r="R31" s="26">
        <f t="shared" si="3"/>
        <v>43286.668000000005</v>
      </c>
      <c r="T31" s="25">
        <v>1.24</v>
      </c>
      <c r="U31" s="25">
        <v>0.28</v>
      </c>
      <c r="V31" s="25">
        <v>6.32</v>
      </c>
      <c r="W31" s="25">
        <v>4.32</v>
      </c>
      <c r="X31" s="25">
        <v>6.07</v>
      </c>
      <c r="Y31" s="25">
        <v>8.42</v>
      </c>
      <c r="Z31" s="25">
        <v>8.1</v>
      </c>
      <c r="AA31" s="25">
        <v>9.11</v>
      </c>
      <c r="AC31" s="24" t="s">
        <v>5</v>
      </c>
      <c r="AE31" s="26">
        <f t="shared" si="8"/>
        <v>2435.645789473684</v>
      </c>
      <c r="AF31" s="26">
        <f t="shared" si="9"/>
        <v>237.16503759398373</v>
      </c>
      <c r="AG31" s="26">
        <f t="shared" si="10"/>
        <v>1185.0786197377502</v>
      </c>
      <c r="AH31" s="26">
        <f t="shared" si="11"/>
        <v>2515.204416037188</v>
      </c>
    </row>
    <row r="32" spans="2:34" ht="12.75">
      <c r="B32" s="24" t="s">
        <v>34</v>
      </c>
      <c r="D32" s="25">
        <v>44534.83</v>
      </c>
      <c r="E32" s="25">
        <v>79467.71</v>
      </c>
      <c r="F32" s="25">
        <v>47776.29</v>
      </c>
      <c r="G32" s="25">
        <v>341620.39</v>
      </c>
      <c r="I32" s="1">
        <v>12</v>
      </c>
      <c r="J32" s="25">
        <f t="shared" si="4"/>
        <v>39613.8232</v>
      </c>
      <c r="K32" s="25">
        <f t="shared" si="5"/>
        <v>73800.26999999999</v>
      </c>
      <c r="L32" s="25">
        <f t="shared" si="6"/>
        <v>55336.8416</v>
      </c>
      <c r="M32" s="25">
        <f t="shared" si="7"/>
        <v>307667.8288</v>
      </c>
      <c r="O32" s="26">
        <f t="shared" si="0"/>
        <v>4921.006800000003</v>
      </c>
      <c r="P32" s="26">
        <f t="shared" si="1"/>
        <v>5667.440000000017</v>
      </c>
      <c r="Q32" s="26">
        <f t="shared" si="2"/>
        <v>-7560.551599999999</v>
      </c>
      <c r="R32" s="26">
        <f t="shared" si="3"/>
        <v>33952.5612</v>
      </c>
      <c r="T32" s="25">
        <v>1.93</v>
      </c>
      <c r="U32" s="25">
        <v>0.44</v>
      </c>
      <c r="V32" s="25">
        <v>1.81</v>
      </c>
      <c r="W32" s="25">
        <v>3.41</v>
      </c>
      <c r="X32" s="25">
        <v>1.48</v>
      </c>
      <c r="Y32" s="25">
        <v>1.16</v>
      </c>
      <c r="Z32" s="25">
        <v>6.08</v>
      </c>
      <c r="AA32" s="25">
        <v>5.72</v>
      </c>
      <c r="AC32" s="24" t="s">
        <v>6</v>
      </c>
      <c r="AE32" s="26">
        <f t="shared" si="8"/>
        <v>2076.374177215191</v>
      </c>
      <c r="AF32" s="26">
        <f t="shared" si="9"/>
        <v>1085.7164750957886</v>
      </c>
      <c r="AG32" s="26">
        <f t="shared" si="10"/>
        <v>-2863.845303030303</v>
      </c>
      <c r="AH32" s="26">
        <f t="shared" si="11"/>
        <v>2877.335694915254</v>
      </c>
    </row>
    <row r="33" spans="2:34" ht="12.75">
      <c r="B33" s="24" t="s">
        <v>35</v>
      </c>
      <c r="D33" s="25">
        <v>1890.08</v>
      </c>
      <c r="E33" s="25">
        <v>18059.19</v>
      </c>
      <c r="F33" s="25">
        <v>7865.73</v>
      </c>
      <c r="G33" s="25">
        <v>67808.4</v>
      </c>
      <c r="I33" s="1">
        <v>14</v>
      </c>
      <c r="J33" s="25">
        <f t="shared" si="4"/>
        <v>2012.34</v>
      </c>
      <c r="K33" s="25">
        <f t="shared" si="5"/>
        <v>17955.8628</v>
      </c>
      <c r="L33" s="25">
        <f t="shared" si="6"/>
        <v>8032.088000000001</v>
      </c>
      <c r="M33" s="25">
        <f t="shared" si="7"/>
        <v>64484.2872</v>
      </c>
      <c r="O33" s="26">
        <f t="shared" si="0"/>
        <v>-122.25999999999999</v>
      </c>
      <c r="P33" s="26">
        <f t="shared" si="1"/>
        <v>103.32719999999972</v>
      </c>
      <c r="Q33" s="26">
        <f t="shared" si="2"/>
        <v>-166.35800000000108</v>
      </c>
      <c r="R33" s="26">
        <f t="shared" si="3"/>
        <v>3324.1127999999953</v>
      </c>
      <c r="T33" s="25">
        <v>0.11</v>
      </c>
      <c r="U33" s="25">
        <v>0</v>
      </c>
      <c r="V33" s="25">
        <v>0.59</v>
      </c>
      <c r="W33" s="25">
        <v>0.55</v>
      </c>
      <c r="X33" s="25">
        <v>0.23</v>
      </c>
      <c r="Y33" s="25">
        <v>0.14</v>
      </c>
      <c r="Z33" s="25">
        <v>1.37</v>
      </c>
      <c r="AA33" s="25">
        <v>1.02</v>
      </c>
      <c r="AC33" s="24" t="s">
        <v>7</v>
      </c>
      <c r="AE33" s="26">
        <f t="shared" si="8"/>
        <v>-1111.4545454545453</v>
      </c>
      <c r="AF33" s="26">
        <f t="shared" si="9"/>
        <v>90.63789473684184</v>
      </c>
      <c r="AG33" s="26">
        <f t="shared" si="10"/>
        <v>-449.61621621621913</v>
      </c>
      <c r="AH33" s="26">
        <f t="shared" si="11"/>
        <v>1390.8421757322155</v>
      </c>
    </row>
    <row r="34" spans="2:34" ht="12.75">
      <c r="B34" s="24" t="s">
        <v>36</v>
      </c>
      <c r="D34" s="25">
        <v>0</v>
      </c>
      <c r="E34" s="25">
        <f>'[6]nk'!$R$11</f>
        <v>0</v>
      </c>
      <c r="F34" s="25">
        <v>127948.4</v>
      </c>
      <c r="G34" s="25">
        <v>211144.3</v>
      </c>
      <c r="I34" s="1">
        <v>16</v>
      </c>
      <c r="J34" s="25">
        <f t="shared" si="4"/>
        <v>0</v>
      </c>
      <c r="K34" s="25">
        <f t="shared" si="5"/>
        <v>0</v>
      </c>
      <c r="L34" s="25">
        <f t="shared" si="6"/>
        <v>107349.1392</v>
      </c>
      <c r="M34" s="25">
        <f t="shared" si="7"/>
        <v>206678.24</v>
      </c>
      <c r="O34" s="26">
        <f t="shared" si="0"/>
        <v>0</v>
      </c>
      <c r="P34" s="26">
        <f t="shared" si="1"/>
        <v>0</v>
      </c>
      <c r="Q34" s="26">
        <f t="shared" si="2"/>
        <v>20599.26079999999</v>
      </c>
      <c r="R34" s="26">
        <f t="shared" si="3"/>
        <v>4466.059999999998</v>
      </c>
      <c r="T34" s="25">
        <f ca="1">OFFSET(J$2,0,$I34)</f>
        <v>0</v>
      </c>
      <c r="U34" s="25">
        <f ca="1">OFFSET(K$3,0,$I34)</f>
        <v>0</v>
      </c>
      <c r="V34" s="25">
        <f ca="1">OFFSET(J$4,0,$I34)</f>
        <v>0</v>
      </c>
      <c r="W34" s="25">
        <f ca="1">OFFSET(K$5,0,$I34)</f>
        <v>0</v>
      </c>
      <c r="X34" s="25">
        <v>2.47</v>
      </c>
      <c r="Y34" s="25">
        <v>3</v>
      </c>
      <c r="Z34" s="25">
        <v>4</v>
      </c>
      <c r="AA34" s="25">
        <v>4</v>
      </c>
      <c r="AC34" s="24" t="s">
        <v>8</v>
      </c>
      <c r="AE34" s="26">
        <f t="shared" si="8"/>
      </c>
      <c r="AF34" s="26">
        <f t="shared" si="9"/>
      </c>
      <c r="AG34" s="26">
        <f t="shared" si="10"/>
        <v>3765.8612065813504</v>
      </c>
      <c r="AH34" s="26">
        <f t="shared" si="11"/>
        <v>558.2574999999997</v>
      </c>
    </row>
    <row r="35" spans="2:34" ht="12.75">
      <c r="B35" s="24" t="s">
        <v>37</v>
      </c>
      <c r="D35" s="25">
        <v>37624.99</v>
      </c>
      <c r="E35" s="25">
        <v>215495.9</v>
      </c>
      <c r="F35" s="25">
        <v>330739.96</v>
      </c>
      <c r="G35" s="25">
        <v>260761.52</v>
      </c>
      <c r="I35" s="1">
        <v>18</v>
      </c>
      <c r="J35" s="25">
        <f t="shared" si="4"/>
        <v>40769.0784</v>
      </c>
      <c r="K35" s="25">
        <f t="shared" si="5"/>
        <v>204993.30920000002</v>
      </c>
      <c r="L35" s="25">
        <f t="shared" si="6"/>
        <v>280431.5272</v>
      </c>
      <c r="M35" s="25">
        <f t="shared" si="7"/>
        <v>248907.582</v>
      </c>
      <c r="O35" s="26">
        <f t="shared" si="0"/>
        <v>-3144.0884000000005</v>
      </c>
      <c r="P35" s="26">
        <f t="shared" si="1"/>
        <v>10502.590799999976</v>
      </c>
      <c r="Q35" s="26">
        <f t="shared" si="2"/>
        <v>50308.43280000001</v>
      </c>
      <c r="R35" s="26">
        <f t="shared" si="3"/>
        <v>11853.937999999995</v>
      </c>
      <c r="T35" s="25">
        <v>1.41</v>
      </c>
      <c r="U35" s="25">
        <v>1.53</v>
      </c>
      <c r="V35" s="25">
        <v>7.19</v>
      </c>
      <c r="W35" s="25">
        <v>5.43</v>
      </c>
      <c r="X35" s="25">
        <v>6.82</v>
      </c>
      <c r="Y35" s="25">
        <v>7.15</v>
      </c>
      <c r="Z35" s="25">
        <v>4.65</v>
      </c>
      <c r="AA35" s="25">
        <v>5.13</v>
      </c>
      <c r="AC35" s="24" t="s">
        <v>9</v>
      </c>
      <c r="AE35" s="26">
        <f t="shared" si="8"/>
        <v>-1069.417823129252</v>
      </c>
      <c r="AF35" s="26">
        <f t="shared" si="9"/>
        <v>832.217971473849</v>
      </c>
      <c r="AG35" s="26">
        <f t="shared" si="10"/>
        <v>3601.176292054403</v>
      </c>
      <c r="AH35" s="26">
        <f t="shared" si="11"/>
        <v>1212.0591002044982</v>
      </c>
    </row>
    <row r="36" spans="2:34" ht="12.75">
      <c r="B36" s="24" t="s">
        <v>38</v>
      </c>
      <c r="D36" s="25">
        <v>20013.7</v>
      </c>
      <c r="E36" s="25">
        <v>98298.74</v>
      </c>
      <c r="F36" s="25">
        <v>41788.01</v>
      </c>
      <c r="G36" s="25">
        <v>207399.93</v>
      </c>
      <c r="I36" s="1">
        <v>20</v>
      </c>
      <c r="J36" s="25">
        <f t="shared" si="4"/>
        <v>19848.980000000003</v>
      </c>
      <c r="K36" s="25">
        <f t="shared" si="5"/>
        <v>92438.4264</v>
      </c>
      <c r="L36" s="25">
        <f t="shared" si="6"/>
        <v>40437.04</v>
      </c>
      <c r="M36" s="25">
        <f t="shared" si="7"/>
        <v>206341.6304</v>
      </c>
      <c r="O36" s="26">
        <f t="shared" si="0"/>
        <v>164.71999999999753</v>
      </c>
      <c r="P36" s="26">
        <f t="shared" si="1"/>
        <v>5860.313600000009</v>
      </c>
      <c r="Q36" s="26">
        <f t="shared" si="2"/>
        <v>1350.9700000000012</v>
      </c>
      <c r="R36" s="26">
        <f t="shared" si="3"/>
        <v>1058.2995999999985</v>
      </c>
      <c r="T36" s="25">
        <v>0.55</v>
      </c>
      <c r="U36" s="25">
        <v>1</v>
      </c>
      <c r="V36" s="25">
        <v>2.99</v>
      </c>
      <c r="W36" s="25">
        <v>2.92</v>
      </c>
      <c r="X36" s="25">
        <v>1</v>
      </c>
      <c r="Y36" s="25">
        <v>1</v>
      </c>
      <c r="Z36" s="25">
        <v>3.99</v>
      </c>
      <c r="AA36" s="25">
        <v>4</v>
      </c>
      <c r="AC36" s="24" t="s">
        <v>10</v>
      </c>
      <c r="AE36" s="26">
        <f t="shared" si="8"/>
        <v>106.27096774193389</v>
      </c>
      <c r="AF36" s="26">
        <f t="shared" si="9"/>
        <v>991.5928257191216</v>
      </c>
      <c r="AG36" s="26">
        <f t="shared" si="10"/>
        <v>675.4850000000006</v>
      </c>
      <c r="AH36" s="26">
        <f t="shared" si="11"/>
        <v>132.4530162703377</v>
      </c>
    </row>
    <row r="37" ht="6" customHeight="1"/>
    <row r="38" spans="2:34" ht="12.75">
      <c r="B38" s="25" t="s">
        <v>27</v>
      </c>
      <c r="D38" s="25">
        <f>SUM(D26:D36)</f>
        <v>229404.36999999997</v>
      </c>
      <c r="E38" s="25">
        <f>SUM(E26:E36)</f>
        <v>927814.8899999999</v>
      </c>
      <c r="F38" s="25">
        <f>SUM(F26:F36)</f>
        <v>1731465.8199999998</v>
      </c>
      <c r="G38" s="25">
        <f>SUM(G26:G36)</f>
        <v>2856404.4499999997</v>
      </c>
      <c r="J38" s="25">
        <f>SUM(J26:J36)</f>
        <v>229420.436</v>
      </c>
      <c r="K38" s="25">
        <f>SUM(K26:K36)</f>
        <v>887622.7188</v>
      </c>
      <c r="L38" s="25">
        <f>SUM(L26:L36)</f>
        <v>1646396.0128000001</v>
      </c>
      <c r="M38" s="25">
        <f>SUM(M26:M36)</f>
        <v>2729792.0456</v>
      </c>
      <c r="O38" s="25">
        <f>SUM(O26:O36)</f>
        <v>-16.06600000000435</v>
      </c>
      <c r="P38" s="25">
        <f>SUM(P26:P36)</f>
        <v>40192.171200000026</v>
      </c>
      <c r="Q38" s="25">
        <f>SUM(Q26:Q36)</f>
        <v>85069.80719999998</v>
      </c>
      <c r="R38" s="25">
        <f>SUM(R26:R36)</f>
        <v>126612.40439999997</v>
      </c>
      <c r="T38" s="25">
        <f aca="true" t="shared" si="12" ref="T38:AB38">SUM(T26:T36)</f>
        <v>10.16</v>
      </c>
      <c r="U38" s="25">
        <f t="shared" si="12"/>
        <v>4.45</v>
      </c>
      <c r="V38" s="25">
        <f t="shared" si="12"/>
        <v>28.630000000000003</v>
      </c>
      <c r="W38" s="25">
        <f t="shared" si="12"/>
        <v>28.189999999999998</v>
      </c>
      <c r="X38" s="25">
        <f t="shared" si="12"/>
        <v>39.3</v>
      </c>
      <c r="Y38" s="25">
        <f t="shared" si="12"/>
        <v>43.36</v>
      </c>
      <c r="Z38" s="25">
        <f t="shared" si="12"/>
        <v>52.41</v>
      </c>
      <c r="AA38" s="25">
        <f t="shared" si="12"/>
        <v>53.620000000000005</v>
      </c>
      <c r="AB38" s="1">
        <f t="shared" si="12"/>
        <v>0</v>
      </c>
      <c r="AE38" s="25">
        <f>SUM(AE26:AE36)</f>
        <v>4514.108044794377</v>
      </c>
      <c r="AF38" s="25">
        <f>SUM(AF26:AF36)</f>
        <v>7821.314879959192</v>
      </c>
      <c r="AG38" s="25">
        <f>SUM(AG26:AG36)</f>
        <v>11116.578303703604</v>
      </c>
      <c r="AH38" s="25">
        <f>SUM(AH26:AH36)</f>
        <v>13909.056830199339</v>
      </c>
    </row>
  </sheetData>
  <sheetProtection/>
  <mergeCells count="15">
    <mergeCell ref="AC21:AC23"/>
    <mergeCell ref="AE21:AH21"/>
    <mergeCell ref="C11:D11"/>
    <mergeCell ref="C12:D12"/>
    <mergeCell ref="E12:F12"/>
    <mergeCell ref="E11:M11"/>
    <mergeCell ref="D21:G21"/>
    <mergeCell ref="J21:M21"/>
    <mergeCell ref="O21:R21"/>
    <mergeCell ref="B21:B23"/>
    <mergeCell ref="T21:AA21"/>
    <mergeCell ref="T22:U23"/>
    <mergeCell ref="V22:W23"/>
    <mergeCell ref="X22:Y23"/>
    <mergeCell ref="Z22:AA2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Gocka</dc:creator>
  <cp:keywords/>
  <dc:description/>
  <cp:lastModifiedBy>Alicja</cp:lastModifiedBy>
  <cp:lastPrinted>2012-01-16T08:03:09Z</cp:lastPrinted>
  <dcterms:created xsi:type="dcterms:W3CDTF">2009-12-06T19:42:59Z</dcterms:created>
  <dcterms:modified xsi:type="dcterms:W3CDTF">2012-01-16T08:06:10Z</dcterms:modified>
  <cp:category/>
  <cp:version/>
  <cp:contentType/>
  <cp:contentStatus/>
</cp:coreProperties>
</file>