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340" windowHeight="6555" activeTab="1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comments1.xml><?xml version="1.0" encoding="utf-8"?>
<comments xmlns="http://schemas.openxmlformats.org/spreadsheetml/2006/main">
  <authors>
    <author>EWAK</author>
  </authors>
  <commentList>
    <comment ref="C5" authorId="0">
      <text>
        <r>
          <rPr>
            <b/>
            <sz val="8"/>
            <rFont val="Tahoma"/>
            <family val="0"/>
          </rPr>
          <t>EWAK: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EWAK</author>
  </authors>
  <commentList>
    <comment ref="C1" authorId="0">
      <text>
        <r>
          <rPr>
            <b/>
            <sz val="8"/>
            <rFont val="Tahoma"/>
            <family val="0"/>
          </rPr>
          <t>EWAK: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<sst xmlns="http://schemas.openxmlformats.org/spreadsheetml/2006/main" count="181" uniqueCount="135">
  <si>
    <t>.............................................</t>
  </si>
  <si>
    <t>SF-O/P</t>
  </si>
  <si>
    <t xml:space="preserve"> </t>
  </si>
  <si>
    <t>Wyszczególnienie</t>
  </si>
  <si>
    <t>Plan po zmianach na 31.12.2005r.</t>
  </si>
  <si>
    <t>% wykon. 5/3</t>
  </si>
  <si>
    <t>I.</t>
  </si>
  <si>
    <t>Przychody ogółem</t>
  </si>
  <si>
    <t>w tym:</t>
  </si>
  <si>
    <t>II.</t>
  </si>
  <si>
    <t>III.</t>
  </si>
  <si>
    <t>Zysk/Strata brutto</t>
  </si>
  <si>
    <t>Podatek dochodowy</t>
  </si>
  <si>
    <t>Pozostałe obowiązkowe zmniejszenia zysku( zwiększenia straty)</t>
  </si>
  <si>
    <t>IV.</t>
  </si>
  <si>
    <t>Zysk/Strata netto</t>
  </si>
  <si>
    <t>Stan zatrudnienia</t>
  </si>
  <si>
    <t xml:space="preserve">  etaty</t>
  </si>
  <si>
    <t xml:space="preserve">  osoby</t>
  </si>
  <si>
    <t xml:space="preserve">Poz.  </t>
  </si>
  <si>
    <t xml:space="preserve"> Wyszczególnienie</t>
  </si>
  <si>
    <t>1.</t>
  </si>
  <si>
    <t>2.</t>
  </si>
  <si>
    <t>3.</t>
  </si>
  <si>
    <t>Należności</t>
  </si>
  <si>
    <t>Zobowiązania</t>
  </si>
  <si>
    <t>Przychody własne</t>
  </si>
  <si>
    <t xml:space="preserve">  średnioroczne zatrudnienie (etaty)</t>
  </si>
  <si>
    <t>2. Informacja dodatkowa o wykorzystaniu poszczególnych dotacji:</t>
  </si>
  <si>
    <t xml:space="preserve">  - na inwestycje ( dotacja celowa )</t>
  </si>
  <si>
    <t xml:space="preserve">  - wg zawartych umów na poszczególne zadania ( dotacja celowa ).</t>
  </si>
  <si>
    <t>3. Opis źródeł przychodów własnych.</t>
  </si>
  <si>
    <t>Podpis Głównego Księgowego</t>
  </si>
  <si>
    <t>Podpis Dyrektora Jednostki</t>
  </si>
  <si>
    <t>..............................................</t>
  </si>
  <si>
    <t>Podpis Dyrektora Departamentu</t>
  </si>
  <si>
    <t>Podpis Członka Zarządu Województwa</t>
  </si>
  <si>
    <t>(data)</t>
  </si>
  <si>
    <t>*</t>
  </si>
  <si>
    <t>niepotrzebne skreślić</t>
  </si>
  <si>
    <t>**</t>
  </si>
  <si>
    <t>wykonanie przychodów oraz kosztów/wydatków należy podać w szczegółowości nie mniejszej niż w planie finansowym</t>
  </si>
  <si>
    <t>1.1</t>
  </si>
  <si>
    <t>1.2</t>
  </si>
  <si>
    <t>1.3</t>
  </si>
  <si>
    <t>1.4</t>
  </si>
  <si>
    <t>1.5</t>
  </si>
  <si>
    <t>usługi obce</t>
  </si>
  <si>
    <t>podatki i opłaty</t>
  </si>
  <si>
    <t>wynagrodzenia</t>
  </si>
  <si>
    <t>ubezp. społ. i inne świadczenia</t>
  </si>
  <si>
    <t>amortyzacja</t>
  </si>
  <si>
    <t>pozostałe koszty</t>
  </si>
  <si>
    <t>Środki pieniężne ( w tym środki w kasie)</t>
  </si>
  <si>
    <t xml:space="preserve">  - na działalność statutową</t>
  </si>
  <si>
    <t>2006-02-09</t>
  </si>
  <si>
    <t>Przychody z NFZ</t>
  </si>
  <si>
    <t>badania laboratoryjne</t>
  </si>
  <si>
    <t>wyjnajem pomieszczeń</t>
  </si>
  <si>
    <t>sterylizacja</t>
  </si>
  <si>
    <t>usługi ORDN</t>
  </si>
  <si>
    <t>usługi ksero</t>
  </si>
  <si>
    <t>1.6</t>
  </si>
  <si>
    <t>1.7</t>
  </si>
  <si>
    <t>pozostałe przychody</t>
  </si>
  <si>
    <t>koszty finansowe</t>
  </si>
  <si>
    <t>straty nadzwyczajne</t>
  </si>
  <si>
    <t>sprzedaż towarów</t>
  </si>
  <si>
    <t>1.9</t>
  </si>
  <si>
    <t>pozostałe koszty finansowe</t>
  </si>
  <si>
    <t>Zobowiązanie z tytułu Funduszu Świadczeń Socjalnych</t>
  </si>
  <si>
    <t>przychody finansowe odsetki</t>
  </si>
  <si>
    <t xml:space="preserve">Samodzielny Publiczny Zespół Przychodni Specjalistycznych </t>
  </si>
  <si>
    <t>we Włocławku ul.Szpitalna 6 a</t>
  </si>
  <si>
    <t xml:space="preserve">Koszty ogółem      </t>
  </si>
  <si>
    <t>w tym :</t>
  </si>
  <si>
    <t>LP</t>
  </si>
  <si>
    <t>Nazwa</t>
  </si>
  <si>
    <t>Struktura</t>
  </si>
  <si>
    <t xml:space="preserve">   w tym z:</t>
  </si>
  <si>
    <t>1.1.</t>
  </si>
  <si>
    <t>Narodowego Fundusz Zdrowia</t>
  </si>
  <si>
    <t>badan laboratoryjnych</t>
  </si>
  <si>
    <t>sterylizacji</t>
  </si>
  <si>
    <t>usług hotelowych ORDN</t>
  </si>
  <si>
    <t>usług ksero</t>
  </si>
  <si>
    <t>1.8</t>
  </si>
  <si>
    <t>pozostałych przychodów</t>
  </si>
  <si>
    <t>przychdów finansowych odsetki</t>
  </si>
  <si>
    <t>KOSZTY OGÓŁEM</t>
  </si>
  <si>
    <t xml:space="preserve">   w tym :</t>
  </si>
  <si>
    <t>ubezpieczenia społecne i inne</t>
  </si>
  <si>
    <t>1.10</t>
  </si>
  <si>
    <t>1.11.</t>
  </si>
  <si>
    <t>sprzedaz towarów</t>
  </si>
  <si>
    <t>1.12</t>
  </si>
  <si>
    <t>Wartość w zł</t>
  </si>
  <si>
    <t>2.1</t>
  </si>
  <si>
    <t>zobowiązania z tutułu zakupu towarów i usług -210</t>
  </si>
  <si>
    <t>Kredyty i pożyczki</t>
  </si>
  <si>
    <t>Rozrachunki z tytułu wynagrodzeń 230</t>
  </si>
  <si>
    <t>Pozostałe rozrachunki 249</t>
  </si>
  <si>
    <t>struktura</t>
  </si>
  <si>
    <t>3.1</t>
  </si>
  <si>
    <t>3.2</t>
  </si>
  <si>
    <t>3.3</t>
  </si>
  <si>
    <t>3.4</t>
  </si>
  <si>
    <t>3.5</t>
  </si>
  <si>
    <t>3.6</t>
  </si>
  <si>
    <t>Rrozrachunki publicznoprane-223</t>
  </si>
  <si>
    <t>2.0</t>
  </si>
  <si>
    <t>31.12.05</t>
  </si>
  <si>
    <t>Wykonanie na 31.01.2006r.</t>
  </si>
  <si>
    <t>zużycie materiałów energii</t>
  </si>
  <si>
    <t>wynajmu pomieszczeń</t>
  </si>
  <si>
    <t xml:space="preserve">struktura  wykonania % </t>
  </si>
  <si>
    <t xml:space="preserve">                            Sprawozdanie z wykonania planu finansowego  za   rok 2005</t>
  </si>
  <si>
    <t>usługi transportowe</t>
  </si>
  <si>
    <t>zużycie matriałów</t>
  </si>
  <si>
    <t>Plan finansowy  na rok 2005</t>
  </si>
  <si>
    <t>% faktycznego wykonania do planu finansowego za rok 2005                         5/4</t>
  </si>
  <si>
    <t>zużycie energii</t>
  </si>
  <si>
    <t>2.2</t>
  </si>
  <si>
    <t>Plan na rok 2005</t>
  </si>
  <si>
    <t>% wykon. 4/3</t>
  </si>
  <si>
    <t>Lp</t>
  </si>
  <si>
    <t>1.01.2005</t>
  </si>
  <si>
    <t>Stan na dzień 1.01.20055</t>
  </si>
  <si>
    <t>Stan na dzień 31 12. 05 r.</t>
  </si>
  <si>
    <t>STRUKTURA PRZYCHODÓW ZA rok 2005</t>
  </si>
  <si>
    <t xml:space="preserve">Wartość za  rok 2005 </t>
  </si>
  <si>
    <t>usług transportowych</t>
  </si>
  <si>
    <t>STRUKTURA KOSZTÓW ZA ROK 2005 R.</t>
  </si>
  <si>
    <t>Wykonanie za rok 2005 r.</t>
  </si>
  <si>
    <t>Zatrudnienie w miesiącu styczniu spadło o 18 ossób  przeliczając na etaty jest to 13,45 etatu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</si>
</sst>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0.0"/>
    <numFmt numFmtId="166" formatCode="_-* #,##0.0\ _z_ł_-;\-* #,##0.0\ _z_ł_-;_-* &quot;-&quot;??\ _z_ł_-;_-@_-"/>
    <numFmt numFmtId="167" formatCode="_-* #,##0\ _z_ł_-;\-* #,##0\ _z_ł_-;_-* &quot;-&quot;??\ _z_ł_-;_-@_-"/>
  </numFmts>
  <fonts count="7">
    <font>
      <sz val="10"/>
      <name val="Arial CE"/>
      <family val="0"/>
    </font>
    <font>
      <b/>
      <sz val="10"/>
      <name val="Arial CE"/>
      <family val="2"/>
    </font>
    <font>
      <sz val="8"/>
      <name val="Tahoma"/>
      <family val="0"/>
    </font>
    <font>
      <b/>
      <sz val="8"/>
      <name val="Tahoma"/>
      <family val="0"/>
    </font>
    <font>
      <sz val="7"/>
      <name val="Arial CE"/>
      <family val="2"/>
    </font>
    <font>
      <b/>
      <sz val="12"/>
      <name val="Arial"/>
      <family val="2"/>
    </font>
    <font>
      <b/>
      <sz val="8"/>
      <name val="Arial CE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top"/>
    </xf>
    <xf numFmtId="0" fontId="1" fillId="0" borderId="2" xfId="0" applyFont="1" applyBorder="1" applyAlignment="1">
      <alignment/>
    </xf>
    <xf numFmtId="2" fontId="0" fillId="0" borderId="0" xfId="0" applyNumberFormat="1" applyAlignment="1">
      <alignment/>
    </xf>
    <xf numFmtId="0" fontId="5" fillId="0" borderId="0" xfId="0" applyFont="1" applyAlignment="1">
      <alignment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wrapText="1"/>
    </xf>
    <xf numFmtId="0" fontId="1" fillId="0" borderId="0" xfId="0" applyFont="1" applyAlignment="1">
      <alignment horizontal="center"/>
    </xf>
    <xf numFmtId="14" fontId="1" fillId="0" borderId="0" xfId="0" applyNumberFormat="1" applyFont="1" applyAlignment="1" quotePrefix="1">
      <alignment horizontal="center"/>
    </xf>
    <xf numFmtId="44" fontId="1" fillId="0" borderId="1" xfId="18" applyFont="1" applyBorder="1" applyAlignment="1">
      <alignment/>
    </xf>
    <xf numFmtId="9" fontId="1" fillId="0" borderId="1" xfId="17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9" fontId="1" fillId="0" borderId="1" xfId="17" applyFont="1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center"/>
    </xf>
    <xf numFmtId="0" fontId="0" fillId="0" borderId="8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0" xfId="0" applyFont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10" xfId="0" applyFont="1" applyBorder="1" applyAlignment="1">
      <alignment horizontal="right"/>
    </xf>
    <xf numFmtId="0" fontId="0" fillId="0" borderId="2" xfId="0" applyFont="1" applyBorder="1" applyAlignment="1">
      <alignment horizontal="right"/>
    </xf>
    <xf numFmtId="0" fontId="0" fillId="0" borderId="0" xfId="0" applyFont="1" applyAlignment="1">
      <alignment horizontal="center"/>
    </xf>
    <xf numFmtId="44" fontId="0" fillId="0" borderId="1" xfId="18" applyFont="1" applyBorder="1" applyAlignment="1">
      <alignment/>
    </xf>
    <xf numFmtId="10" fontId="0" fillId="0" borderId="1" xfId="17" applyNumberFormat="1" applyFont="1" applyBorder="1" applyAlignment="1">
      <alignment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44" fontId="0" fillId="0" borderId="1" xfId="18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wrapText="1"/>
    </xf>
    <xf numFmtId="43" fontId="0" fillId="0" borderId="0" xfId="15" applyFont="1" applyFill="1" applyBorder="1" applyAlignment="1">
      <alignment/>
    </xf>
    <xf numFmtId="9" fontId="1" fillId="0" borderId="1" xfId="0" applyNumberFormat="1" applyFont="1" applyBorder="1" applyAlignment="1" quotePrefix="1">
      <alignment horizontal="center"/>
    </xf>
    <xf numFmtId="0" fontId="1" fillId="0" borderId="1" xfId="0" applyFont="1" applyBorder="1" applyAlignment="1">
      <alignment horizontal="center"/>
    </xf>
    <xf numFmtId="0" fontId="0" fillId="0" borderId="11" xfId="0" applyFont="1" applyBorder="1" applyAlignment="1">
      <alignment wrapText="1"/>
    </xf>
    <xf numFmtId="43" fontId="1" fillId="0" borderId="1" xfId="15" applyFont="1" applyBorder="1" applyAlignment="1">
      <alignment/>
    </xf>
    <xf numFmtId="10" fontId="1" fillId="0" borderId="1" xfId="17" applyNumberFormat="1" applyFont="1" applyBorder="1" applyAlignment="1">
      <alignment/>
    </xf>
    <xf numFmtId="43" fontId="1" fillId="0" borderId="12" xfId="15" applyFont="1" applyBorder="1" applyAlignment="1">
      <alignment/>
    </xf>
    <xf numFmtId="43" fontId="0" fillId="0" borderId="1" xfId="15" applyFont="1" applyBorder="1" applyAlignment="1">
      <alignment/>
    </xf>
    <xf numFmtId="43" fontId="0" fillId="0" borderId="12" xfId="15" applyFont="1" applyBorder="1" applyAlignment="1">
      <alignment/>
    </xf>
    <xf numFmtId="43" fontId="1" fillId="0" borderId="6" xfId="15" applyFont="1" applyBorder="1" applyAlignment="1">
      <alignment/>
    </xf>
    <xf numFmtId="43" fontId="1" fillId="0" borderId="13" xfId="15" applyFont="1" applyBorder="1" applyAlignment="1">
      <alignment/>
    </xf>
    <xf numFmtId="43" fontId="1" fillId="0" borderId="4" xfId="15" applyFont="1" applyBorder="1" applyAlignment="1">
      <alignment/>
    </xf>
    <xf numFmtId="43" fontId="0" fillId="0" borderId="1" xfId="15" applyFont="1" applyFill="1" applyBorder="1" applyAlignment="1">
      <alignment/>
    </xf>
    <xf numFmtId="43" fontId="0" fillId="0" borderId="14" xfId="15" applyFont="1" applyBorder="1" applyAlignment="1">
      <alignment/>
    </xf>
    <xf numFmtId="43" fontId="0" fillId="0" borderId="15" xfId="15" applyFont="1" applyBorder="1" applyAlignment="1">
      <alignment/>
    </xf>
    <xf numFmtId="0" fontId="0" fillId="0" borderId="0" xfId="0" applyFont="1" applyFill="1" applyAlignment="1">
      <alignment/>
    </xf>
    <xf numFmtId="10" fontId="0" fillId="0" borderId="1" xfId="17" applyNumberFormat="1" applyFont="1" applyBorder="1" applyAlignment="1">
      <alignment/>
    </xf>
    <xf numFmtId="10" fontId="0" fillId="0" borderId="4" xfId="17" applyNumberFormat="1" applyFont="1" applyBorder="1" applyAlignment="1">
      <alignment/>
    </xf>
    <xf numFmtId="10" fontId="0" fillId="0" borderId="4" xfId="17" applyNumberFormat="1" applyFont="1" applyBorder="1" applyAlignment="1">
      <alignment/>
    </xf>
    <xf numFmtId="10" fontId="0" fillId="0" borderId="9" xfId="17" applyNumberFormat="1" applyFont="1" applyBorder="1" applyAlignment="1">
      <alignment/>
    </xf>
    <xf numFmtId="0" fontId="0" fillId="0" borderId="16" xfId="0" applyFont="1" applyBorder="1" applyAlignment="1">
      <alignment/>
    </xf>
    <xf numFmtId="0" fontId="1" fillId="0" borderId="0" xfId="0" applyFont="1" applyAlignment="1">
      <alignment horizontal="center" wrapText="1"/>
    </xf>
    <xf numFmtId="44" fontId="0" fillId="0" borderId="0" xfId="0" applyNumberFormat="1" applyFont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wrapText="1"/>
    </xf>
    <xf numFmtId="44" fontId="1" fillId="0" borderId="0" xfId="18" applyFont="1" applyFill="1" applyBorder="1" applyAlignment="1">
      <alignment/>
    </xf>
    <xf numFmtId="44" fontId="1" fillId="0" borderId="0" xfId="18" applyFont="1" applyBorder="1" applyAlignment="1">
      <alignment/>
    </xf>
    <xf numFmtId="44" fontId="1" fillId="0" borderId="0" xfId="18" applyFont="1" applyBorder="1" applyAlignment="1">
      <alignment horizontal="right"/>
    </xf>
    <xf numFmtId="0" fontId="1" fillId="0" borderId="1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/>
    </xf>
    <xf numFmtId="43" fontId="1" fillId="0" borderId="11" xfId="0" applyNumberFormat="1" applyFont="1" applyBorder="1" applyAlignment="1">
      <alignment/>
    </xf>
    <xf numFmtId="9" fontId="1" fillId="0" borderId="11" xfId="17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16" xfId="0" applyFont="1" applyBorder="1" applyAlignment="1">
      <alignment wrapText="1"/>
    </xf>
    <xf numFmtId="0" fontId="0" fillId="0" borderId="16" xfId="0" applyFont="1" applyBorder="1" applyAlignment="1">
      <alignment horizontal="center"/>
    </xf>
    <xf numFmtId="0" fontId="1" fillId="0" borderId="5" xfId="0" applyFont="1" applyBorder="1" applyAlignment="1">
      <alignment/>
    </xf>
    <xf numFmtId="43" fontId="1" fillId="0" borderId="6" xfId="0" applyNumberFormat="1" applyFont="1" applyBorder="1" applyAlignment="1">
      <alignment/>
    </xf>
    <xf numFmtId="9" fontId="1" fillId="0" borderId="7" xfId="17" applyFont="1" applyBorder="1" applyAlignment="1">
      <alignment horizontal="center"/>
    </xf>
    <xf numFmtId="0" fontId="1" fillId="0" borderId="0" xfId="0" applyFont="1" applyBorder="1" applyAlignment="1">
      <alignment vertical="top" wrapText="1"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 wrapText="1"/>
    </xf>
    <xf numFmtId="0" fontId="0" fillId="0" borderId="5" xfId="0" applyFont="1" applyBorder="1" applyAlignment="1">
      <alignment/>
    </xf>
    <xf numFmtId="0" fontId="0" fillId="0" borderId="0" xfId="0" applyFont="1" applyBorder="1" applyAlignment="1">
      <alignment horizontal="center"/>
    </xf>
    <xf numFmtId="44" fontId="0" fillId="0" borderId="0" xfId="18" applyFont="1" applyBorder="1" applyAlignment="1">
      <alignment/>
    </xf>
    <xf numFmtId="10" fontId="0" fillId="0" borderId="0" xfId="17" applyNumberFormat="1" applyFont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44" fontId="0" fillId="0" borderId="0" xfId="18" applyFont="1" applyFill="1" applyBorder="1" applyAlignment="1">
      <alignment/>
    </xf>
    <xf numFmtId="0" fontId="0" fillId="0" borderId="18" xfId="0" applyFont="1" applyBorder="1" applyAlignment="1">
      <alignment horizontal="right"/>
    </xf>
    <xf numFmtId="43" fontId="0" fillId="0" borderId="16" xfId="15" applyFont="1" applyBorder="1" applyAlignment="1">
      <alignment/>
    </xf>
    <xf numFmtId="10" fontId="1" fillId="0" borderId="16" xfId="17" applyNumberFormat="1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43" fontId="1" fillId="0" borderId="11" xfId="15" applyFont="1" applyBorder="1" applyAlignment="1">
      <alignment/>
    </xf>
    <xf numFmtId="10" fontId="1" fillId="0" borderId="19" xfId="17" applyNumberFormat="1" applyFont="1" applyBorder="1" applyAlignment="1">
      <alignment/>
    </xf>
    <xf numFmtId="10" fontId="1" fillId="0" borderId="15" xfId="17" applyNumberFormat="1" applyFont="1" applyBorder="1" applyAlignment="1">
      <alignment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6" xfId="0" applyFont="1" applyBorder="1" applyAlignment="1">
      <alignment horizontal="center" vertical="center"/>
    </xf>
    <xf numFmtId="0" fontId="1" fillId="0" borderId="0" xfId="0" applyFont="1" applyBorder="1" applyAlignment="1">
      <alignment wrapText="1"/>
    </xf>
    <xf numFmtId="0" fontId="5" fillId="0" borderId="0" xfId="0" applyFont="1" applyAlignment="1">
      <alignment vertical="top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19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wrapText="1"/>
    </xf>
    <xf numFmtId="0" fontId="0" fillId="0" borderId="22" xfId="0" applyBorder="1" applyAlignment="1">
      <alignment/>
    </xf>
    <xf numFmtId="0" fontId="1" fillId="0" borderId="22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/>
    </xf>
    <xf numFmtId="0" fontId="1" fillId="0" borderId="1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43" fontId="0" fillId="0" borderId="23" xfId="15" applyNumberFormat="1" applyFont="1" applyBorder="1" applyAlignment="1">
      <alignment/>
    </xf>
    <xf numFmtId="43" fontId="0" fillId="0" borderId="24" xfId="15" applyNumberFormat="1" applyFont="1" applyBorder="1" applyAlignment="1">
      <alignment/>
    </xf>
    <xf numFmtId="43" fontId="0" fillId="0" borderId="25" xfId="15" applyNumberFormat="1" applyFont="1" applyBorder="1" applyAlignment="1">
      <alignment/>
    </xf>
    <xf numFmtId="43" fontId="0" fillId="0" borderId="13" xfId="15" applyNumberFormat="1" applyFont="1" applyBorder="1" applyAlignment="1">
      <alignment/>
    </xf>
    <xf numFmtId="0" fontId="1" fillId="0" borderId="0" xfId="0" applyFont="1" applyBorder="1" applyAlignment="1">
      <alignment vertical="top" wrapText="1"/>
    </xf>
    <xf numFmtId="43" fontId="0" fillId="0" borderId="25" xfId="15" applyNumberFormat="1" applyFont="1" applyFill="1" applyBorder="1" applyAlignment="1">
      <alignment/>
    </xf>
    <xf numFmtId="43" fontId="0" fillId="0" borderId="13" xfId="15" applyNumberFormat="1" applyFont="1" applyFill="1" applyBorder="1" applyAlignment="1">
      <alignment/>
    </xf>
    <xf numFmtId="43" fontId="0" fillId="0" borderId="25" xfId="15" applyFont="1" applyFill="1" applyBorder="1" applyAlignment="1">
      <alignment/>
    </xf>
    <xf numFmtId="43" fontId="0" fillId="0" borderId="13" xfId="15" applyFont="1" applyFill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0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43" fontId="0" fillId="0" borderId="23" xfId="15" applyFont="1" applyBorder="1" applyAlignment="1">
      <alignment/>
    </xf>
    <xf numFmtId="43" fontId="0" fillId="0" borderId="24" xfId="15" applyFont="1" applyBorder="1" applyAlignment="1">
      <alignment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43" fontId="0" fillId="0" borderId="25" xfId="15" applyFont="1" applyBorder="1" applyAlignment="1">
      <alignment/>
    </xf>
    <xf numFmtId="43" fontId="0" fillId="0" borderId="13" xfId="15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workbookViewId="0" topLeftCell="A22">
      <selection activeCell="B46" sqref="B46"/>
    </sheetView>
  </sheetViews>
  <sheetFormatPr defaultColWidth="9.00390625" defaultRowHeight="12.75"/>
  <cols>
    <col min="1" max="1" width="4.25390625" style="0" customWidth="1"/>
    <col min="2" max="2" width="29.375" style="0" customWidth="1"/>
    <col min="3" max="3" width="14.875" style="0" customWidth="1"/>
    <col min="4" max="4" width="14.625" style="0" hidden="1" customWidth="1"/>
    <col min="5" max="5" width="16.375" style="0" customWidth="1"/>
    <col min="6" max="6" width="14.375" style="0" customWidth="1"/>
    <col min="7" max="7" width="0" style="0" hidden="1" customWidth="1"/>
    <col min="9" max="9" width="10.625" style="0" bestFit="1" customWidth="1"/>
  </cols>
  <sheetData>
    <row r="1" spans="1:7" ht="15.75">
      <c r="A1" s="10" t="s">
        <v>72</v>
      </c>
      <c r="B1" s="10"/>
      <c r="C1" s="10"/>
      <c r="D1" s="10"/>
      <c r="E1" s="10"/>
      <c r="G1" s="1" t="s">
        <v>1</v>
      </c>
    </row>
    <row r="2" spans="1:5" ht="15.75">
      <c r="A2" s="108" t="s">
        <v>73</v>
      </c>
      <c r="B2" s="108"/>
      <c r="C2" s="10"/>
      <c r="D2" s="10"/>
      <c r="E2" s="10"/>
    </row>
    <row r="3" spans="1:8" ht="12.75">
      <c r="A3" s="111" t="s">
        <v>116</v>
      </c>
      <c r="B3" s="112"/>
      <c r="C3" s="112"/>
      <c r="D3" s="112"/>
      <c r="E3" s="112"/>
      <c r="F3" s="112"/>
      <c r="G3" s="112"/>
      <c r="H3" s="112"/>
    </row>
    <row r="4" spans="1:8" ht="21" customHeight="1" thickBot="1">
      <c r="A4" s="73"/>
      <c r="B4" s="107"/>
      <c r="C4" s="107"/>
      <c r="D4" s="107"/>
      <c r="E4" s="107"/>
      <c r="F4" s="107"/>
      <c r="G4" s="1"/>
      <c r="H4" s="29"/>
    </row>
    <row r="5" spans="1:8" ht="32.25" customHeight="1">
      <c r="A5" s="109"/>
      <c r="B5" s="109" t="s">
        <v>3</v>
      </c>
      <c r="C5" s="110" t="s">
        <v>119</v>
      </c>
      <c r="D5" s="110" t="s">
        <v>4</v>
      </c>
      <c r="E5" s="110" t="s">
        <v>133</v>
      </c>
      <c r="F5" s="110" t="s">
        <v>120</v>
      </c>
      <c r="G5" s="113" t="s">
        <v>5</v>
      </c>
      <c r="H5" s="29"/>
    </row>
    <row r="6" spans="1:8" ht="53.25" customHeight="1" thickBot="1">
      <c r="A6" s="109"/>
      <c r="B6" s="109"/>
      <c r="C6" s="110"/>
      <c r="D6" s="110"/>
      <c r="E6" s="110"/>
      <c r="F6" s="110"/>
      <c r="G6" s="114"/>
      <c r="H6" s="29"/>
    </row>
    <row r="7" spans="1:8" ht="19.5" customHeight="1" thickBot="1">
      <c r="A7" s="103">
        <v>1</v>
      </c>
      <c r="B7" s="104">
        <v>2</v>
      </c>
      <c r="C7" s="104">
        <v>3</v>
      </c>
      <c r="D7" s="104">
        <v>4</v>
      </c>
      <c r="E7" s="104">
        <v>5</v>
      </c>
      <c r="F7" s="104">
        <v>6</v>
      </c>
      <c r="G7" s="22">
        <v>7</v>
      </c>
      <c r="H7" s="29"/>
    </row>
    <row r="8" spans="1:8" ht="19.5" customHeight="1">
      <c r="A8" s="5" t="s">
        <v>6</v>
      </c>
      <c r="B8" s="3" t="s">
        <v>7</v>
      </c>
      <c r="C8" s="48">
        <f>C10+C20</f>
        <v>8960650</v>
      </c>
      <c r="D8" s="48"/>
      <c r="E8" s="48">
        <f>+E10+E20</f>
        <v>9723180.55</v>
      </c>
      <c r="F8" s="49">
        <f>E8/C8</f>
        <v>1.0850976826457903</v>
      </c>
      <c r="G8" s="50"/>
      <c r="H8" s="29"/>
    </row>
    <row r="9" spans="1:8" ht="19.5" customHeight="1">
      <c r="A9" s="24"/>
      <c r="B9" s="4" t="s">
        <v>8</v>
      </c>
      <c r="C9" s="51"/>
      <c r="D9" s="51"/>
      <c r="E9" s="51"/>
      <c r="F9" s="49"/>
      <c r="G9" s="52"/>
      <c r="H9" s="29"/>
    </row>
    <row r="10" spans="1:8" ht="19.5" customHeight="1">
      <c r="A10" s="8">
        <v>1</v>
      </c>
      <c r="B10" s="3" t="s">
        <v>26</v>
      </c>
      <c r="C10" s="48">
        <f>C12+C13+C14+C15+C16+C17+C18</f>
        <v>898300</v>
      </c>
      <c r="D10" s="48"/>
      <c r="E10" s="48">
        <f>+E12+E13+E14+E15+E16+E17+E18+E19</f>
        <v>1617621.93</v>
      </c>
      <c r="F10" s="49">
        <f>E10/C10</f>
        <v>1.8007591339196258</v>
      </c>
      <c r="G10" s="50"/>
      <c r="H10" s="29"/>
    </row>
    <row r="11" spans="1:8" ht="19.5" customHeight="1">
      <c r="A11" s="24"/>
      <c r="B11" s="4" t="s">
        <v>8</v>
      </c>
      <c r="C11" s="51"/>
      <c r="D11" s="51"/>
      <c r="E11" s="51"/>
      <c r="F11" s="49"/>
      <c r="G11" s="52"/>
      <c r="H11" s="29"/>
    </row>
    <row r="12" spans="1:8" ht="19.5" customHeight="1">
      <c r="A12" s="35" t="s">
        <v>42</v>
      </c>
      <c r="B12" s="4" t="s">
        <v>57</v>
      </c>
      <c r="C12" s="51">
        <v>497000</v>
      </c>
      <c r="D12" s="51"/>
      <c r="E12" s="51">
        <v>465946.88</v>
      </c>
      <c r="F12" s="49">
        <f>E12/C12</f>
        <v>0.9375188732394366</v>
      </c>
      <c r="G12" s="52"/>
      <c r="H12" s="29"/>
    </row>
    <row r="13" spans="1:8" ht="19.5" customHeight="1">
      <c r="A13" s="35" t="s">
        <v>43</v>
      </c>
      <c r="B13" s="4" t="s">
        <v>58</v>
      </c>
      <c r="C13" s="51">
        <v>245000</v>
      </c>
      <c r="D13" s="51"/>
      <c r="E13" s="51">
        <v>252671.05</v>
      </c>
      <c r="F13" s="49">
        <f aca="true" t="shared" si="0" ref="F13:F21">E13/C13</f>
        <v>1.0313104081632654</v>
      </c>
      <c r="G13" s="52"/>
      <c r="H13" s="29"/>
    </row>
    <row r="14" spans="1:8" ht="19.5" customHeight="1">
      <c r="A14" s="35" t="s">
        <v>44</v>
      </c>
      <c r="B14" s="4" t="s">
        <v>117</v>
      </c>
      <c r="C14" s="51">
        <v>8600</v>
      </c>
      <c r="D14" s="51"/>
      <c r="E14" s="51">
        <v>3690</v>
      </c>
      <c r="F14" s="49">
        <f t="shared" si="0"/>
        <v>0.4290697674418605</v>
      </c>
      <c r="G14" s="52"/>
      <c r="H14" s="29"/>
    </row>
    <row r="15" spans="1:9" ht="19.5" customHeight="1">
      <c r="A15" s="35" t="s">
        <v>44</v>
      </c>
      <c r="B15" s="4" t="s">
        <v>59</v>
      </c>
      <c r="C15" s="51">
        <v>19700</v>
      </c>
      <c r="D15" s="51"/>
      <c r="E15" s="51">
        <v>20790.01</v>
      </c>
      <c r="F15" s="49">
        <f t="shared" si="0"/>
        <v>1.0553304568527917</v>
      </c>
      <c r="G15" s="52"/>
      <c r="H15" s="29"/>
      <c r="I15" s="9"/>
    </row>
    <row r="16" spans="1:9" ht="19.5" customHeight="1">
      <c r="A16" s="35" t="s">
        <v>45</v>
      </c>
      <c r="B16" s="4" t="s">
        <v>60</v>
      </c>
      <c r="C16" s="51">
        <v>75000</v>
      </c>
      <c r="D16" s="51"/>
      <c r="E16" s="51">
        <v>36218.99</v>
      </c>
      <c r="F16" s="49">
        <f t="shared" si="0"/>
        <v>0.48291986666666664</v>
      </c>
      <c r="G16" s="52"/>
      <c r="H16" s="29"/>
      <c r="I16" s="9"/>
    </row>
    <row r="17" spans="1:8" ht="19.5" customHeight="1">
      <c r="A17" s="35" t="s">
        <v>46</v>
      </c>
      <c r="B17" s="4" t="s">
        <v>61</v>
      </c>
      <c r="C17" s="51">
        <v>20500</v>
      </c>
      <c r="D17" s="51"/>
      <c r="E17" s="51">
        <v>20225.1</v>
      </c>
      <c r="F17" s="49">
        <f t="shared" si="0"/>
        <v>0.986590243902439</v>
      </c>
      <c r="G17" s="52"/>
      <c r="H17" s="29"/>
    </row>
    <row r="18" spans="1:8" ht="19.5" customHeight="1">
      <c r="A18" s="35" t="s">
        <v>62</v>
      </c>
      <c r="B18" s="4" t="s">
        <v>64</v>
      </c>
      <c r="C18" s="51">
        <v>32500</v>
      </c>
      <c r="D18" s="51"/>
      <c r="E18" s="51">
        <v>809566.59</v>
      </c>
      <c r="F18" s="49">
        <f t="shared" si="0"/>
        <v>24.909741230769228</v>
      </c>
      <c r="G18" s="52"/>
      <c r="H18" s="29"/>
    </row>
    <row r="19" spans="1:8" ht="19.5" customHeight="1" thickBot="1">
      <c r="A19" s="95" t="s">
        <v>63</v>
      </c>
      <c r="B19" s="64" t="s">
        <v>71</v>
      </c>
      <c r="C19" s="96">
        <v>0</v>
      </c>
      <c r="D19" s="96"/>
      <c r="E19" s="96">
        <v>8513.31</v>
      </c>
      <c r="F19" s="97">
        <v>0</v>
      </c>
      <c r="G19" s="52"/>
      <c r="H19" s="29"/>
    </row>
    <row r="20" spans="1:8" ht="19.5" customHeight="1" thickBot="1">
      <c r="A20" s="98">
        <v>2</v>
      </c>
      <c r="B20" s="99" t="s">
        <v>56</v>
      </c>
      <c r="C20" s="100">
        <v>8062350</v>
      </c>
      <c r="D20" s="100"/>
      <c r="E20" s="100">
        <v>8105558.62</v>
      </c>
      <c r="F20" s="101">
        <f t="shared" si="0"/>
        <v>1.0053593083902337</v>
      </c>
      <c r="G20" s="54"/>
      <c r="H20" s="29"/>
    </row>
    <row r="21" spans="1:8" ht="23.25" customHeight="1" thickBot="1">
      <c r="A21" s="13" t="s">
        <v>9</v>
      </c>
      <c r="B21" s="14" t="s">
        <v>74</v>
      </c>
      <c r="C21" s="53">
        <f>+C23+C24+C25+C26+C27+C28+C29+C30+C31</f>
        <v>8920800</v>
      </c>
      <c r="D21" s="53"/>
      <c r="E21" s="53">
        <f>+E23+E24+E25+E26+E27+E28+E29+E30+E31+E32+E33+E34</f>
        <v>8980539.299999999</v>
      </c>
      <c r="F21" s="102">
        <f t="shared" si="0"/>
        <v>1.006696630347054</v>
      </c>
      <c r="G21" s="54"/>
      <c r="H21" s="29"/>
    </row>
    <row r="22" spans="1:8" ht="23.25" customHeight="1">
      <c r="A22" s="11"/>
      <c r="B22" s="12" t="s">
        <v>75</v>
      </c>
      <c r="C22" s="55"/>
      <c r="D22" s="55"/>
      <c r="E22" s="55"/>
      <c r="F22" s="61"/>
      <c r="G22" s="50"/>
      <c r="H22" s="29"/>
    </row>
    <row r="23" spans="1:8" ht="19.5" customHeight="1">
      <c r="A23" s="4" t="s">
        <v>42</v>
      </c>
      <c r="B23" s="4" t="s">
        <v>118</v>
      </c>
      <c r="C23" s="51">
        <v>766000</v>
      </c>
      <c r="D23" s="51"/>
      <c r="E23" s="56">
        <v>637248.49</v>
      </c>
      <c r="F23" s="60">
        <f>E23/C23</f>
        <v>0.831917088772846</v>
      </c>
      <c r="G23" s="52"/>
      <c r="H23" s="29"/>
    </row>
    <row r="24" spans="1:8" ht="19.5" customHeight="1">
      <c r="A24" s="4" t="s">
        <v>43</v>
      </c>
      <c r="B24" s="4" t="s">
        <v>121</v>
      </c>
      <c r="C24" s="51">
        <v>319000</v>
      </c>
      <c r="D24" s="51"/>
      <c r="E24" s="56">
        <v>314564.2</v>
      </c>
      <c r="F24" s="60">
        <f aca="true" t="shared" si="1" ref="F24:F31">E24/C24</f>
        <v>0.986094670846395</v>
      </c>
      <c r="G24" s="52"/>
      <c r="H24" s="29"/>
    </row>
    <row r="25" spans="1:8" ht="19.5" customHeight="1">
      <c r="A25" s="4" t="s">
        <v>44</v>
      </c>
      <c r="B25" s="4" t="s">
        <v>47</v>
      </c>
      <c r="C25" s="51">
        <v>1301700</v>
      </c>
      <c r="D25" s="51"/>
      <c r="E25" s="56">
        <v>1304119.91</v>
      </c>
      <c r="F25" s="60">
        <f t="shared" si="1"/>
        <v>1.0018590381808403</v>
      </c>
      <c r="G25" s="52"/>
      <c r="H25" s="29"/>
    </row>
    <row r="26" spans="1:8" ht="19.5" customHeight="1">
      <c r="A26" s="4" t="s">
        <v>45</v>
      </c>
      <c r="B26" s="4" t="s">
        <v>48</v>
      </c>
      <c r="C26" s="51">
        <v>295800</v>
      </c>
      <c r="D26" s="51"/>
      <c r="E26" s="56">
        <v>249891.8</v>
      </c>
      <c r="F26" s="60">
        <f t="shared" si="1"/>
        <v>0.8447998647734956</v>
      </c>
      <c r="G26" s="52"/>
      <c r="H26" s="29"/>
    </row>
    <row r="27" spans="1:8" ht="19.5" customHeight="1">
      <c r="A27" s="4" t="s">
        <v>46</v>
      </c>
      <c r="B27" s="4" t="s">
        <v>49</v>
      </c>
      <c r="C27" s="51">
        <v>4929300</v>
      </c>
      <c r="D27" s="51"/>
      <c r="E27" s="56">
        <v>4923260.13</v>
      </c>
      <c r="F27" s="60">
        <f t="shared" si="1"/>
        <v>0.9987747002617005</v>
      </c>
      <c r="G27" s="52"/>
      <c r="H27" s="29"/>
    </row>
    <row r="28" spans="1:8" ht="19.5" customHeight="1">
      <c r="A28" s="4" t="s">
        <v>62</v>
      </c>
      <c r="B28" s="4" t="s">
        <v>50</v>
      </c>
      <c r="C28" s="51">
        <v>919000</v>
      </c>
      <c r="D28" s="51"/>
      <c r="E28" s="56">
        <v>934720.17</v>
      </c>
      <c r="F28" s="60">
        <f t="shared" si="1"/>
        <v>1.0171057344940153</v>
      </c>
      <c r="G28" s="52"/>
      <c r="H28" s="29"/>
    </row>
    <row r="29" spans="1:8" ht="19.5" customHeight="1">
      <c r="A29" s="4" t="s">
        <v>63</v>
      </c>
      <c r="B29" s="4" t="s">
        <v>51</v>
      </c>
      <c r="C29" s="51">
        <v>300000</v>
      </c>
      <c r="D29" s="51"/>
      <c r="E29" s="56">
        <v>299702.35</v>
      </c>
      <c r="F29" s="60">
        <f t="shared" si="1"/>
        <v>0.9990078333333332</v>
      </c>
      <c r="G29" s="52"/>
      <c r="H29" s="29"/>
    </row>
    <row r="30" spans="1:8" ht="19.5" customHeight="1">
      <c r="A30" s="4" t="s">
        <v>86</v>
      </c>
      <c r="B30" s="4" t="s">
        <v>52</v>
      </c>
      <c r="C30" s="51">
        <v>19500</v>
      </c>
      <c r="D30" s="51"/>
      <c r="E30" s="56">
        <v>27169.34</v>
      </c>
      <c r="F30" s="60">
        <f t="shared" si="1"/>
        <v>1.3932994871794873</v>
      </c>
      <c r="G30" s="52"/>
      <c r="H30" s="29"/>
    </row>
    <row r="31" spans="1:8" ht="19.5" customHeight="1">
      <c r="A31" s="4" t="s">
        <v>68</v>
      </c>
      <c r="B31" s="4" t="s">
        <v>69</v>
      </c>
      <c r="C31" s="51">
        <v>70500</v>
      </c>
      <c r="D31" s="51"/>
      <c r="E31" s="56">
        <v>179526.58</v>
      </c>
      <c r="F31" s="60">
        <f t="shared" si="1"/>
        <v>2.5464763120567375</v>
      </c>
      <c r="G31" s="57"/>
      <c r="H31" s="29"/>
    </row>
    <row r="32" spans="1:8" ht="19.5" customHeight="1">
      <c r="A32" s="4" t="s">
        <v>110</v>
      </c>
      <c r="B32" s="4" t="s">
        <v>65</v>
      </c>
      <c r="C32" s="51">
        <v>0</v>
      </c>
      <c r="D32" s="51"/>
      <c r="E32" s="56">
        <v>92743.92</v>
      </c>
      <c r="F32" s="60"/>
      <c r="G32" s="57"/>
      <c r="H32" s="29"/>
    </row>
    <row r="33" spans="1:8" ht="19.5" customHeight="1">
      <c r="A33" s="4" t="s">
        <v>97</v>
      </c>
      <c r="B33" s="4" t="s">
        <v>67</v>
      </c>
      <c r="C33" s="51"/>
      <c r="D33" s="51"/>
      <c r="E33" s="56">
        <v>3625.58</v>
      </c>
      <c r="F33" s="60"/>
      <c r="G33" s="57"/>
      <c r="H33" s="29"/>
    </row>
    <row r="34" spans="1:8" ht="19.5" customHeight="1" thickBot="1">
      <c r="A34" s="4" t="s">
        <v>122</v>
      </c>
      <c r="B34" s="4" t="s">
        <v>66</v>
      </c>
      <c r="C34" s="51">
        <v>0</v>
      </c>
      <c r="D34" s="51"/>
      <c r="E34" s="56">
        <v>13966.83</v>
      </c>
      <c r="F34" s="60"/>
      <c r="G34" s="58"/>
      <c r="H34" s="29"/>
    </row>
    <row r="35" spans="1:8" ht="12.75">
      <c r="A35" s="29"/>
      <c r="B35" s="29"/>
      <c r="C35" s="29"/>
      <c r="D35" s="36"/>
      <c r="E35" s="59"/>
      <c r="F35" s="29"/>
      <c r="G35" s="29"/>
      <c r="H35" s="29"/>
    </row>
    <row r="36" spans="1:8" ht="12.75">
      <c r="A36" s="29"/>
      <c r="B36" s="29"/>
      <c r="C36" s="29"/>
      <c r="D36" s="29"/>
      <c r="E36" s="29"/>
      <c r="F36" s="29"/>
      <c r="G36" s="29"/>
      <c r="H36" s="29"/>
    </row>
    <row r="37" spans="1:8" ht="12.75">
      <c r="A37" s="29"/>
      <c r="B37" s="29"/>
      <c r="C37" s="29"/>
      <c r="D37" s="29"/>
      <c r="E37" s="29"/>
      <c r="F37" s="29"/>
      <c r="G37" s="29"/>
      <c r="H37" s="29"/>
    </row>
    <row r="38" spans="1:8" ht="12.75">
      <c r="A38" s="29"/>
      <c r="B38" s="29"/>
      <c r="C38" s="29"/>
      <c r="D38" s="29"/>
      <c r="E38" s="29"/>
      <c r="F38" s="29"/>
      <c r="G38" s="29"/>
      <c r="H38" s="29"/>
    </row>
    <row r="39" spans="1:8" ht="12.75">
      <c r="A39" s="29"/>
      <c r="B39" s="29"/>
      <c r="C39" s="29"/>
      <c r="D39" s="29"/>
      <c r="E39" s="29"/>
      <c r="F39" s="29"/>
      <c r="G39" s="29"/>
      <c r="H39" s="29"/>
    </row>
    <row r="40" spans="1:8" ht="12.75">
      <c r="A40" s="29"/>
      <c r="B40" s="29"/>
      <c r="C40" s="29"/>
      <c r="D40" s="29"/>
      <c r="E40" s="29"/>
      <c r="F40" s="29"/>
      <c r="G40" s="29"/>
      <c r="H40" s="29"/>
    </row>
  </sheetData>
  <mergeCells count="10">
    <mergeCell ref="B4:F4"/>
    <mergeCell ref="A2:B2"/>
    <mergeCell ref="A5:A6"/>
    <mergeCell ref="B5:B6"/>
    <mergeCell ref="C5:C6"/>
    <mergeCell ref="A3:H3"/>
    <mergeCell ref="D5:D6"/>
    <mergeCell ref="E5:E6"/>
    <mergeCell ref="F5:F6"/>
    <mergeCell ref="G5:G6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5"/>
  <sheetViews>
    <sheetView tabSelected="1" view="pageBreakPreview" zoomScaleSheetLayoutView="100" workbookViewId="0" topLeftCell="A15">
      <selection activeCell="B30" sqref="B30"/>
    </sheetView>
  </sheetViews>
  <sheetFormatPr defaultColWidth="9.00390625" defaultRowHeight="12.75"/>
  <cols>
    <col min="1" max="1" width="5.00390625" style="0" customWidth="1"/>
    <col min="2" max="2" width="30.625" style="0" customWidth="1"/>
    <col min="3" max="3" width="18.25390625" style="0" customWidth="1"/>
    <col min="4" max="4" width="12.125" style="0" hidden="1" customWidth="1"/>
    <col min="5" max="5" width="16.625" style="0" customWidth="1"/>
    <col min="6" max="6" width="17.625" style="0" customWidth="1"/>
  </cols>
  <sheetData>
    <row r="1" spans="1:8" ht="12.75">
      <c r="A1" s="130"/>
      <c r="B1" s="132" t="s">
        <v>3</v>
      </c>
      <c r="C1" s="119" t="s">
        <v>123</v>
      </c>
      <c r="D1" s="119" t="s">
        <v>4</v>
      </c>
      <c r="E1" s="119" t="s">
        <v>112</v>
      </c>
      <c r="F1" s="119" t="s">
        <v>124</v>
      </c>
      <c r="H1" t="s">
        <v>2</v>
      </c>
    </row>
    <row r="2" spans="1:6" ht="22.5" customHeight="1" thickBot="1">
      <c r="A2" s="131"/>
      <c r="B2" s="133"/>
      <c r="C2" s="120"/>
      <c r="D2" s="120"/>
      <c r="E2" s="120"/>
      <c r="F2" s="120"/>
    </row>
    <row r="3" spans="1:6" ht="19.5" customHeight="1" thickBot="1">
      <c r="A3" s="20">
        <v>1</v>
      </c>
      <c r="B3" s="21">
        <v>2</v>
      </c>
      <c r="C3" s="21">
        <v>3</v>
      </c>
      <c r="D3" s="21">
        <v>4</v>
      </c>
      <c r="E3" s="21">
        <v>4</v>
      </c>
      <c r="F3" s="21">
        <v>5</v>
      </c>
    </row>
    <row r="4" spans="1:6" ht="19.5" customHeight="1">
      <c r="A4" s="75" t="s">
        <v>10</v>
      </c>
      <c r="B4" s="76" t="s">
        <v>11</v>
      </c>
      <c r="C4" s="77">
        <f>Arkusz1!C8-Arkusz1!C21</f>
        <v>39850</v>
      </c>
      <c r="D4" s="77">
        <f>Arkusz1!D8-Arkusz1!D21</f>
        <v>0</v>
      </c>
      <c r="E4" s="77">
        <f>Arkusz1!E8-Arkusz1!E21</f>
        <v>742641.2500000019</v>
      </c>
      <c r="F4" s="78">
        <f>E4/C4</f>
        <v>18.635915934755378</v>
      </c>
    </row>
    <row r="5" spans="1:6" ht="19.5" customHeight="1">
      <c r="A5" s="5"/>
      <c r="B5" s="4" t="s">
        <v>12</v>
      </c>
      <c r="C5" s="3"/>
      <c r="D5" s="3"/>
      <c r="E5" s="3"/>
      <c r="F5" s="23"/>
    </row>
    <row r="6" spans="1:6" ht="24.75" customHeight="1" thickBot="1">
      <c r="A6" s="24"/>
      <c r="B6" s="80" t="s">
        <v>13</v>
      </c>
      <c r="C6" s="64"/>
      <c r="D6" s="64"/>
      <c r="E6" s="64"/>
      <c r="F6" s="81"/>
    </row>
    <row r="7" spans="1:6" ht="19.5" customHeight="1" thickBot="1">
      <c r="A7" s="79" t="s">
        <v>14</v>
      </c>
      <c r="B7" s="82" t="s">
        <v>15</v>
      </c>
      <c r="C7" s="83">
        <f>SUM(C4:C6)</f>
        <v>39850</v>
      </c>
      <c r="D7" s="83">
        <f>SUM(D4:D6)</f>
        <v>0</v>
      </c>
      <c r="E7" s="83">
        <f>E4</f>
        <v>742641.2500000019</v>
      </c>
      <c r="F7" s="84">
        <f>E7/C7</f>
        <v>18.635915934755378</v>
      </c>
    </row>
    <row r="8" spans="1:6" ht="19.5" customHeight="1">
      <c r="A8" s="74"/>
      <c r="B8" s="74"/>
      <c r="C8" s="74"/>
      <c r="D8" s="74"/>
      <c r="E8" s="74"/>
      <c r="F8" s="74"/>
    </row>
    <row r="9" spans="1:6" ht="19.5" customHeight="1" thickBot="1">
      <c r="A9" s="85"/>
      <c r="B9" s="125"/>
      <c r="C9" s="125"/>
      <c r="D9" s="125"/>
      <c r="E9" s="125"/>
      <c r="F9" s="125"/>
    </row>
    <row r="10" spans="1:6" ht="28.5" customHeight="1" thickBot="1">
      <c r="A10" s="88" t="s">
        <v>125</v>
      </c>
      <c r="B10" s="86" t="s">
        <v>16</v>
      </c>
      <c r="C10" s="105" t="s">
        <v>126</v>
      </c>
      <c r="D10" s="86"/>
      <c r="E10" s="86" t="s">
        <v>111</v>
      </c>
      <c r="F10" s="87" t="s">
        <v>115</v>
      </c>
    </row>
    <row r="11" spans="1:6" ht="19.5" customHeight="1">
      <c r="A11" s="30">
        <v>1</v>
      </c>
      <c r="B11" s="31" t="s">
        <v>17</v>
      </c>
      <c r="C11" s="31">
        <v>232.71</v>
      </c>
      <c r="D11" s="31"/>
      <c r="E11" s="31">
        <v>214.15</v>
      </c>
      <c r="F11" s="62">
        <f>E11/C11</f>
        <v>0.9202440806153581</v>
      </c>
    </row>
    <row r="12" spans="1:6" ht="19.5" customHeight="1">
      <c r="A12" s="24">
        <v>21</v>
      </c>
      <c r="B12" s="4" t="s">
        <v>18</v>
      </c>
      <c r="C12" s="4">
        <v>247</v>
      </c>
      <c r="D12" s="4"/>
      <c r="E12" s="4">
        <v>229</v>
      </c>
      <c r="F12" s="38">
        <f>E12/C12</f>
        <v>0.9271255060728745</v>
      </c>
    </row>
    <row r="13" spans="1:6" ht="19.5" customHeight="1" thickBot="1">
      <c r="A13" s="27">
        <v>3</v>
      </c>
      <c r="B13" s="28" t="s">
        <v>27</v>
      </c>
      <c r="C13" s="28">
        <v>235.21</v>
      </c>
      <c r="D13" s="28"/>
      <c r="E13" s="28">
        <v>221.76</v>
      </c>
      <c r="F13" s="63">
        <f>E13/C13</f>
        <v>0.9428170570979124</v>
      </c>
    </row>
    <row r="14" spans="1:6" ht="19.5" customHeight="1">
      <c r="A14" s="134" t="s">
        <v>134</v>
      </c>
      <c r="B14" s="134"/>
      <c r="C14" s="134"/>
      <c r="D14" s="134"/>
      <c r="E14" s="134"/>
      <c r="F14" s="134"/>
    </row>
    <row r="15" spans="1:6" ht="19.5" customHeight="1" thickBot="1">
      <c r="A15" s="135"/>
      <c r="B15" s="135"/>
      <c r="C15" s="135"/>
      <c r="D15" s="135"/>
      <c r="E15" s="135"/>
      <c r="F15" s="135"/>
    </row>
    <row r="16" spans="1:6" ht="27.75" customHeight="1" thickBot="1">
      <c r="A16" s="13" t="s">
        <v>19</v>
      </c>
      <c r="B16" s="106" t="s">
        <v>20</v>
      </c>
      <c r="C16" s="138" t="s">
        <v>127</v>
      </c>
      <c r="D16" s="139"/>
      <c r="E16" s="138" t="s">
        <v>128</v>
      </c>
      <c r="F16" s="140"/>
    </row>
    <row r="17" spans="1:6" ht="19.5" customHeight="1" thickBot="1">
      <c r="A17" s="32">
        <v>1</v>
      </c>
      <c r="B17" s="33">
        <v>2</v>
      </c>
      <c r="C17" s="141">
        <v>3</v>
      </c>
      <c r="D17" s="142"/>
      <c r="E17" s="141">
        <v>4</v>
      </c>
      <c r="F17" s="143"/>
    </row>
    <row r="18" spans="1:6" ht="24" customHeight="1">
      <c r="A18" s="34" t="s">
        <v>21</v>
      </c>
      <c r="B18" s="47" t="s">
        <v>53</v>
      </c>
      <c r="C18" s="121">
        <v>15236</v>
      </c>
      <c r="D18" s="122"/>
      <c r="E18" s="136">
        <v>295580.46</v>
      </c>
      <c r="F18" s="137"/>
    </row>
    <row r="19" spans="1:6" ht="24" customHeight="1">
      <c r="A19" s="35" t="s">
        <v>22</v>
      </c>
      <c r="B19" s="4" t="s">
        <v>24</v>
      </c>
      <c r="C19" s="123">
        <v>431868.7</v>
      </c>
      <c r="D19" s="124"/>
      <c r="E19" s="144">
        <v>567949.17</v>
      </c>
      <c r="F19" s="145"/>
    </row>
    <row r="20" spans="1:6" ht="24" customHeight="1">
      <c r="A20" s="35" t="s">
        <v>23</v>
      </c>
      <c r="B20" s="4" t="s">
        <v>25</v>
      </c>
      <c r="C20" s="126">
        <v>6534540.66</v>
      </c>
      <c r="D20" s="127"/>
      <c r="E20" s="128">
        <v>5743456.27</v>
      </c>
      <c r="F20" s="129"/>
    </row>
    <row r="21" spans="1:6" ht="24" customHeight="1">
      <c r="A21" s="35"/>
      <c r="B21" s="4" t="s">
        <v>8</v>
      </c>
      <c r="C21" s="126"/>
      <c r="D21" s="127"/>
      <c r="E21" s="128"/>
      <c r="F21" s="129"/>
    </row>
    <row r="22" spans="1:6" ht="24" customHeight="1">
      <c r="A22" s="35" t="s">
        <v>103</v>
      </c>
      <c r="B22" s="25" t="s">
        <v>98</v>
      </c>
      <c r="C22" s="126">
        <v>1290318.29</v>
      </c>
      <c r="D22" s="127"/>
      <c r="E22" s="128">
        <v>743653.57</v>
      </c>
      <c r="F22" s="129"/>
    </row>
    <row r="23" spans="1:6" ht="24" customHeight="1">
      <c r="A23" s="35" t="s">
        <v>104</v>
      </c>
      <c r="B23" s="25" t="s">
        <v>109</v>
      </c>
      <c r="C23" s="126">
        <v>941697.21</v>
      </c>
      <c r="D23" s="127"/>
      <c r="E23" s="128">
        <v>1710847.93</v>
      </c>
      <c r="F23" s="129"/>
    </row>
    <row r="24" spans="1:6" ht="24" customHeight="1">
      <c r="A24" s="35" t="s">
        <v>105</v>
      </c>
      <c r="B24" s="25" t="s">
        <v>100</v>
      </c>
      <c r="C24" s="126">
        <v>2691605.09</v>
      </c>
      <c r="D24" s="127"/>
      <c r="E24" s="128">
        <v>864566.03</v>
      </c>
      <c r="F24" s="129"/>
    </row>
    <row r="25" spans="1:6" ht="24" customHeight="1">
      <c r="A25" s="35" t="s">
        <v>106</v>
      </c>
      <c r="B25" s="25" t="s">
        <v>101</v>
      </c>
      <c r="C25" s="126">
        <v>626339.53</v>
      </c>
      <c r="D25" s="127"/>
      <c r="E25" s="128">
        <v>796324.38</v>
      </c>
      <c r="F25" s="129"/>
    </row>
    <row r="26" spans="1:6" ht="24" customHeight="1">
      <c r="A26" s="35" t="s">
        <v>107</v>
      </c>
      <c r="B26" s="25" t="s">
        <v>99</v>
      </c>
      <c r="C26" s="126">
        <v>635952.05</v>
      </c>
      <c r="D26" s="127"/>
      <c r="E26" s="128">
        <v>1279403.53</v>
      </c>
      <c r="F26" s="129"/>
    </row>
    <row r="27" spans="1:6" ht="24" customHeight="1">
      <c r="A27" s="35" t="s">
        <v>108</v>
      </c>
      <c r="B27" s="25" t="s">
        <v>70</v>
      </c>
      <c r="C27" s="126">
        <v>348628.52</v>
      </c>
      <c r="D27" s="127"/>
      <c r="E27" s="128">
        <v>348660.83</v>
      </c>
      <c r="F27" s="129"/>
    </row>
    <row r="28" spans="1:6" ht="29.25" customHeight="1">
      <c r="A28" s="42"/>
      <c r="B28" s="43"/>
      <c r="C28" s="44"/>
      <c r="D28" s="44"/>
      <c r="E28" s="44"/>
      <c r="F28" s="44"/>
    </row>
    <row r="29" spans="1:6" ht="29.25" customHeight="1">
      <c r="A29" s="42"/>
      <c r="B29" s="43"/>
      <c r="C29" s="44"/>
      <c r="D29" s="44"/>
      <c r="E29" s="44"/>
      <c r="F29" s="44"/>
    </row>
    <row r="30" spans="1:6" ht="29.25" customHeight="1">
      <c r="A30" s="42"/>
      <c r="B30" s="43"/>
      <c r="C30" s="44"/>
      <c r="D30" s="44"/>
      <c r="E30" s="44"/>
      <c r="F30" s="44"/>
    </row>
    <row r="31" spans="1:6" ht="29.25" customHeight="1">
      <c r="A31" s="42"/>
      <c r="B31" s="43"/>
      <c r="C31" s="44"/>
      <c r="D31" s="44"/>
      <c r="E31" s="44"/>
      <c r="F31" s="44"/>
    </row>
    <row r="32" spans="1:8" ht="23.25" customHeight="1">
      <c r="A32" s="67"/>
      <c r="B32" s="68"/>
      <c r="C32" s="69"/>
      <c r="D32" s="70"/>
      <c r="E32" s="71"/>
      <c r="F32" s="70"/>
      <c r="G32" s="15"/>
      <c r="H32" s="15"/>
    </row>
    <row r="33" spans="1:8" ht="23.25" customHeight="1">
      <c r="A33" s="67"/>
      <c r="B33" s="68"/>
      <c r="C33" s="69"/>
      <c r="D33" s="70"/>
      <c r="E33" s="71"/>
      <c r="F33" s="70"/>
      <c r="G33" s="15"/>
      <c r="H33" s="15"/>
    </row>
    <row r="34" spans="1:8" ht="23.25" customHeight="1">
      <c r="A34" s="67"/>
      <c r="B34" s="68"/>
      <c r="C34" s="69"/>
      <c r="D34" s="70"/>
      <c r="E34" s="71"/>
      <c r="F34" s="70"/>
      <c r="G34" s="15"/>
      <c r="H34" s="15"/>
    </row>
    <row r="35" spans="1:8" ht="19.5" customHeight="1">
      <c r="A35" s="65"/>
      <c r="B35" s="117" t="s">
        <v>129</v>
      </c>
      <c r="C35" s="118"/>
      <c r="D35" s="118"/>
      <c r="E35" s="118"/>
      <c r="F35" s="66"/>
      <c r="G35" s="2"/>
      <c r="H35" s="2"/>
    </row>
    <row r="36" spans="1:8" ht="26.25" customHeight="1">
      <c r="A36" s="3" t="s">
        <v>76</v>
      </c>
      <c r="B36" s="3" t="s">
        <v>77</v>
      </c>
      <c r="C36" s="72" t="s">
        <v>130</v>
      </c>
      <c r="D36" s="3" t="s">
        <v>78</v>
      </c>
      <c r="E36" s="46" t="s">
        <v>102</v>
      </c>
      <c r="F36" s="36"/>
      <c r="G36" s="2"/>
      <c r="H36" s="2"/>
    </row>
    <row r="37" spans="1:8" ht="19.5" customHeight="1">
      <c r="A37" s="19">
        <v>1</v>
      </c>
      <c r="B37" s="17" t="s">
        <v>7</v>
      </c>
      <c r="C37" s="17">
        <f>+C39+C40+C41+C42+C43+C44+C45+C46+C47</f>
        <v>9723180.55</v>
      </c>
      <c r="D37" s="18">
        <v>1</v>
      </c>
      <c r="E37" s="45">
        <v>1</v>
      </c>
      <c r="F37" s="15"/>
      <c r="G37" s="15"/>
      <c r="H37" s="15"/>
    </row>
    <row r="38" spans="1:8" ht="19.5" customHeight="1">
      <c r="A38" s="26"/>
      <c r="B38" s="4" t="s">
        <v>79</v>
      </c>
      <c r="C38" s="4"/>
      <c r="D38" s="4"/>
      <c r="E38" s="26"/>
      <c r="F38" s="36"/>
      <c r="G38" s="2"/>
      <c r="H38" s="2"/>
    </row>
    <row r="39" spans="1:6" ht="19.5" customHeight="1">
      <c r="A39" s="26" t="s">
        <v>80</v>
      </c>
      <c r="B39" s="4" t="s">
        <v>81</v>
      </c>
      <c r="C39" s="37">
        <v>8105558.62</v>
      </c>
      <c r="D39" s="38">
        <f>C39/C37</f>
        <v>0.833632429051212</v>
      </c>
      <c r="E39" s="38">
        <f>C39/C37</f>
        <v>0.833632429051212</v>
      </c>
      <c r="F39" s="29"/>
    </row>
    <row r="40" spans="1:6" ht="19.5" customHeight="1">
      <c r="A40" s="26" t="s">
        <v>43</v>
      </c>
      <c r="B40" s="4" t="s">
        <v>82</v>
      </c>
      <c r="C40" s="37">
        <v>465946.88</v>
      </c>
      <c r="D40" s="38">
        <f>C40/C37</f>
        <v>0.04792124116218329</v>
      </c>
      <c r="E40" s="38">
        <f>C40/C37</f>
        <v>0.04792124116218329</v>
      </c>
      <c r="F40" s="29"/>
    </row>
    <row r="41" spans="1:6" ht="19.5" customHeight="1">
      <c r="A41" s="26" t="s">
        <v>44</v>
      </c>
      <c r="B41" s="4" t="s">
        <v>114</v>
      </c>
      <c r="C41" s="37">
        <v>252671.05</v>
      </c>
      <c r="D41" s="38">
        <f>C41/C37</f>
        <v>0.025986460778001284</v>
      </c>
      <c r="E41" s="38">
        <f>C41/C37</f>
        <v>0.025986460778001284</v>
      </c>
      <c r="F41" s="29"/>
    </row>
    <row r="42" spans="1:6" ht="19.5" customHeight="1">
      <c r="A42" s="26" t="s">
        <v>45</v>
      </c>
      <c r="B42" s="4" t="s">
        <v>131</v>
      </c>
      <c r="C42" s="37">
        <v>3690</v>
      </c>
      <c r="D42" s="38"/>
      <c r="E42" s="38">
        <f>C42/C37</f>
        <v>0.0003795054489654622</v>
      </c>
      <c r="F42" s="29"/>
    </row>
    <row r="43" spans="1:6" ht="19.5" customHeight="1">
      <c r="A43" s="26" t="s">
        <v>46</v>
      </c>
      <c r="B43" s="4" t="s">
        <v>83</v>
      </c>
      <c r="C43" s="37">
        <v>20790.01</v>
      </c>
      <c r="D43" s="38">
        <f>C43/C37</f>
        <v>0.0021381902653242408</v>
      </c>
      <c r="E43" s="38">
        <f>C43/C37</f>
        <v>0.0021381902653242408</v>
      </c>
      <c r="F43" s="29"/>
    </row>
    <row r="44" spans="1:6" ht="19.5" customHeight="1">
      <c r="A44" s="26" t="s">
        <v>62</v>
      </c>
      <c r="B44" s="4" t="s">
        <v>84</v>
      </c>
      <c r="C44" s="37">
        <v>36218.99</v>
      </c>
      <c r="D44" s="38">
        <f>C44/C37</f>
        <v>0.0037250146506844404</v>
      </c>
      <c r="E44" s="38">
        <f>C44/C37</f>
        <v>0.0037250146506844404</v>
      </c>
      <c r="F44" s="29"/>
    </row>
    <row r="45" spans="1:6" ht="19.5" customHeight="1">
      <c r="A45" s="26" t="s">
        <v>63</v>
      </c>
      <c r="B45" s="4" t="s">
        <v>85</v>
      </c>
      <c r="C45" s="37">
        <v>20225.1</v>
      </c>
      <c r="D45" s="38">
        <f>C45/C37</f>
        <v>0.0020800909636507774</v>
      </c>
      <c r="E45" s="38">
        <f>C45/C37</f>
        <v>0.0020800909636507774</v>
      </c>
      <c r="F45" s="29"/>
    </row>
    <row r="46" spans="1:6" ht="19.5" customHeight="1">
      <c r="A46" s="26" t="s">
        <v>86</v>
      </c>
      <c r="B46" s="4" t="s">
        <v>87</v>
      </c>
      <c r="C46" s="37">
        <v>809566.59</v>
      </c>
      <c r="D46" s="38">
        <f>C46/C37</f>
        <v>0.08326149924265264</v>
      </c>
      <c r="E46" s="38">
        <f>C46/C37</f>
        <v>0.08326149924265264</v>
      </c>
      <c r="F46" s="29"/>
    </row>
    <row r="47" spans="1:6" ht="19.5" customHeight="1">
      <c r="A47" s="26" t="s">
        <v>68</v>
      </c>
      <c r="B47" s="4" t="s">
        <v>88</v>
      </c>
      <c r="C47" s="37">
        <v>8513.31</v>
      </c>
      <c r="D47" s="38">
        <f>C47/C37</f>
        <v>0.0008755684373257883</v>
      </c>
      <c r="E47" s="38">
        <f>C47/C37</f>
        <v>0.0008755684373257883</v>
      </c>
      <c r="F47" s="29"/>
    </row>
    <row r="48" spans="1:6" ht="19.5" customHeight="1">
      <c r="A48" s="89"/>
      <c r="B48" s="74"/>
      <c r="C48" s="90"/>
      <c r="D48" s="91"/>
      <c r="E48" s="91"/>
      <c r="F48" s="29"/>
    </row>
    <row r="49" spans="1:6" ht="19.5" customHeight="1">
      <c r="A49" s="65"/>
      <c r="B49" s="115" t="s">
        <v>132</v>
      </c>
      <c r="C49" s="116"/>
      <c r="D49" s="116"/>
      <c r="E49" s="116"/>
      <c r="F49" s="29"/>
    </row>
    <row r="50" spans="1:6" ht="19.5" customHeight="1">
      <c r="A50" s="3" t="s">
        <v>76</v>
      </c>
      <c r="B50" s="3" t="s">
        <v>77</v>
      </c>
      <c r="C50" s="3" t="s">
        <v>96</v>
      </c>
      <c r="D50" s="3" t="s">
        <v>78</v>
      </c>
      <c r="E50" s="46" t="s">
        <v>102</v>
      </c>
      <c r="F50" s="29"/>
    </row>
    <row r="51" spans="1:6" ht="19.5" customHeight="1">
      <c r="A51" s="26">
        <v>1</v>
      </c>
      <c r="B51" s="17" t="s">
        <v>89</v>
      </c>
      <c r="C51" s="17">
        <f>+C53+C54+C55+C56+C57+C58+C59+C60+C61+C62+C63+C64</f>
        <v>8980539.299999999</v>
      </c>
      <c r="D51" s="18">
        <v>1</v>
      </c>
      <c r="E51" s="45">
        <v>1</v>
      </c>
      <c r="F51" s="29"/>
    </row>
    <row r="52" spans="1:6" ht="19.5" customHeight="1">
      <c r="A52" s="26"/>
      <c r="B52" s="4" t="s">
        <v>90</v>
      </c>
      <c r="C52" s="4"/>
      <c r="D52" s="4"/>
      <c r="E52" s="4"/>
      <c r="F52" s="29"/>
    </row>
    <row r="53" spans="1:6" ht="19.5" customHeight="1">
      <c r="A53" s="26" t="s">
        <v>80</v>
      </c>
      <c r="B53" s="4" t="s">
        <v>113</v>
      </c>
      <c r="C53" s="41">
        <v>637248.49</v>
      </c>
      <c r="D53" s="38">
        <f>C53/C51</f>
        <v>0.070958822038672</v>
      </c>
      <c r="E53" s="38">
        <f>C53/C51</f>
        <v>0.070958822038672</v>
      </c>
      <c r="F53" s="29"/>
    </row>
    <row r="54" spans="1:6" ht="19.5" customHeight="1">
      <c r="A54" s="26" t="s">
        <v>43</v>
      </c>
      <c r="B54" s="4" t="s">
        <v>121</v>
      </c>
      <c r="C54" s="41">
        <v>314564.2</v>
      </c>
      <c r="D54" s="38"/>
      <c r="E54" s="38">
        <f>C54/C51</f>
        <v>0.0350273173460752</v>
      </c>
      <c r="F54" s="29"/>
    </row>
    <row r="55" spans="1:6" ht="19.5" customHeight="1">
      <c r="A55" s="26" t="s">
        <v>44</v>
      </c>
      <c r="B55" s="4" t="s">
        <v>47</v>
      </c>
      <c r="C55" s="41">
        <v>1304119.91</v>
      </c>
      <c r="D55" s="38">
        <f>C55/C51</f>
        <v>0.14521621324011133</v>
      </c>
      <c r="E55" s="38">
        <f>C55/C51</f>
        <v>0.14521621324011133</v>
      </c>
      <c r="F55" s="29"/>
    </row>
    <row r="56" spans="1:6" ht="19.5" customHeight="1">
      <c r="A56" s="26" t="s">
        <v>45</v>
      </c>
      <c r="B56" s="4" t="s">
        <v>48</v>
      </c>
      <c r="C56" s="41">
        <v>249891.8</v>
      </c>
      <c r="D56" s="38">
        <f>C56/C51</f>
        <v>0.027825923550047826</v>
      </c>
      <c r="E56" s="38">
        <f>C56/C51</f>
        <v>0.027825923550047826</v>
      </c>
      <c r="F56" s="29"/>
    </row>
    <row r="57" spans="1:6" ht="19.5" customHeight="1">
      <c r="A57" s="26" t="s">
        <v>46</v>
      </c>
      <c r="B57" s="4" t="s">
        <v>49</v>
      </c>
      <c r="C57" s="41">
        <v>4923260.13</v>
      </c>
      <c r="D57" s="38">
        <f>C57/C51</f>
        <v>0.5482143071296398</v>
      </c>
      <c r="E57" s="38">
        <f>C57/C51</f>
        <v>0.5482143071296398</v>
      </c>
      <c r="F57" s="29"/>
    </row>
    <row r="58" spans="1:6" ht="19.5" customHeight="1">
      <c r="A58" s="26" t="s">
        <v>62</v>
      </c>
      <c r="B58" s="4" t="s">
        <v>91</v>
      </c>
      <c r="C58" s="41">
        <v>934720.17</v>
      </c>
      <c r="D58" s="38">
        <f>C58/C51</f>
        <v>0.10408285502408526</v>
      </c>
      <c r="E58" s="38">
        <f>C58/C51</f>
        <v>0.10408285502408526</v>
      </c>
      <c r="F58" s="29"/>
    </row>
    <row r="59" spans="1:6" ht="19.5" customHeight="1">
      <c r="A59" s="26" t="s">
        <v>63</v>
      </c>
      <c r="B59" s="4" t="s">
        <v>51</v>
      </c>
      <c r="C59" s="41">
        <v>299702.35</v>
      </c>
      <c r="D59" s="38">
        <f>C59/C51</f>
        <v>0.03337242229985008</v>
      </c>
      <c r="E59" s="38">
        <f>C59/C51</f>
        <v>0.03337242229985008</v>
      </c>
      <c r="F59" s="29"/>
    </row>
    <row r="60" spans="1:6" ht="19.5" customHeight="1">
      <c r="A60" s="26" t="s">
        <v>86</v>
      </c>
      <c r="B60" s="4" t="s">
        <v>52</v>
      </c>
      <c r="C60" s="41">
        <v>27169.34</v>
      </c>
      <c r="D60" s="38">
        <f>C60/C51</f>
        <v>0.0030253572856142395</v>
      </c>
      <c r="E60" s="38">
        <f>C60/C51</f>
        <v>0.0030253572856142395</v>
      </c>
      <c r="F60" s="29"/>
    </row>
    <row r="61" spans="1:6" ht="19.5" customHeight="1">
      <c r="A61" s="26" t="s">
        <v>68</v>
      </c>
      <c r="B61" s="4" t="s">
        <v>65</v>
      </c>
      <c r="C61" s="41">
        <v>179526.58</v>
      </c>
      <c r="D61" s="38">
        <f>C61/C51</f>
        <v>0.01999062350297827</v>
      </c>
      <c r="E61" s="38">
        <f>C61/C51</f>
        <v>0.01999062350297827</v>
      </c>
      <c r="F61" s="29"/>
    </row>
    <row r="62" spans="1:6" ht="19.5" customHeight="1">
      <c r="A62" s="39" t="s">
        <v>92</v>
      </c>
      <c r="B62" s="40" t="s">
        <v>69</v>
      </c>
      <c r="C62" s="41">
        <v>92743.92</v>
      </c>
      <c r="D62" s="38">
        <f>C62/C51</f>
        <v>0.010327210527323232</v>
      </c>
      <c r="E62" s="38">
        <f>C62/C51</f>
        <v>0.010327210527323232</v>
      </c>
      <c r="F62" s="29"/>
    </row>
    <row r="63" spans="1:6" ht="19.5" customHeight="1">
      <c r="A63" s="39" t="s">
        <v>93</v>
      </c>
      <c r="B63" s="40" t="s">
        <v>94</v>
      </c>
      <c r="C63" s="41">
        <v>3625.58</v>
      </c>
      <c r="D63" s="38">
        <f>C63/C51</f>
        <v>0.00040371517554630603</v>
      </c>
      <c r="E63" s="38">
        <f>C63/C51</f>
        <v>0.00040371517554630603</v>
      </c>
      <c r="F63" s="29"/>
    </row>
    <row r="64" spans="1:6" ht="19.5" customHeight="1">
      <c r="A64" s="39" t="s">
        <v>95</v>
      </c>
      <c r="B64" s="40" t="s">
        <v>66</v>
      </c>
      <c r="C64" s="41">
        <v>13966.83</v>
      </c>
      <c r="D64" s="38">
        <f>C64/C51</f>
        <v>0.0015552328800565464</v>
      </c>
      <c r="E64" s="38">
        <f>C64/C51</f>
        <v>0.0015552328800565464</v>
      </c>
      <c r="F64" s="29"/>
    </row>
    <row r="65" spans="1:6" ht="19.5" customHeight="1">
      <c r="A65" s="92"/>
      <c r="B65" s="93"/>
      <c r="C65" s="94"/>
      <c r="D65" s="91"/>
      <c r="E65" s="91"/>
      <c r="F65" s="29"/>
    </row>
  </sheetData>
  <mergeCells count="34">
    <mergeCell ref="E23:F23"/>
    <mergeCell ref="C16:D16"/>
    <mergeCell ref="E16:F16"/>
    <mergeCell ref="C17:D17"/>
    <mergeCell ref="E17:F17"/>
    <mergeCell ref="E19:F19"/>
    <mergeCell ref="E21:F21"/>
    <mergeCell ref="C20:D20"/>
    <mergeCell ref="E20:F20"/>
    <mergeCell ref="E22:F22"/>
    <mergeCell ref="C21:D21"/>
    <mergeCell ref="C24:D24"/>
    <mergeCell ref="C22:D22"/>
    <mergeCell ref="C23:D23"/>
    <mergeCell ref="E27:F27"/>
    <mergeCell ref="E26:F26"/>
    <mergeCell ref="E25:F25"/>
    <mergeCell ref="A1:A2"/>
    <mergeCell ref="B1:B2"/>
    <mergeCell ref="C1:C2"/>
    <mergeCell ref="D1:D2"/>
    <mergeCell ref="A14:F15"/>
    <mergeCell ref="E18:F18"/>
    <mergeCell ref="C25:D25"/>
    <mergeCell ref="B49:E49"/>
    <mergeCell ref="B35:E35"/>
    <mergeCell ref="E1:E2"/>
    <mergeCell ref="F1:F2"/>
    <mergeCell ref="C18:D18"/>
    <mergeCell ref="C19:D19"/>
    <mergeCell ref="B9:F9"/>
    <mergeCell ref="C26:D26"/>
    <mergeCell ref="C27:D27"/>
    <mergeCell ref="E24:F24"/>
  </mergeCells>
  <printOptions/>
  <pageMargins left="0.24" right="0.36" top="0.41" bottom="1" header="0.69" footer="0.5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4"/>
  <sheetViews>
    <sheetView workbookViewId="0" topLeftCell="A1">
      <selection activeCell="A8" sqref="A8:I14"/>
    </sheetView>
  </sheetViews>
  <sheetFormatPr defaultColWidth="9.00390625" defaultRowHeight="12.75"/>
  <sheetData>
    <row r="1" ht="12.75">
      <c r="A1" s="1" t="s">
        <v>28</v>
      </c>
    </row>
    <row r="2" spans="1:7" ht="12.75">
      <c r="A2" s="1" t="s">
        <v>54</v>
      </c>
      <c r="B2" s="1"/>
      <c r="C2" s="1"/>
      <c r="D2" s="1"/>
      <c r="E2" s="1"/>
      <c r="F2" s="1"/>
      <c r="G2" s="1"/>
    </row>
    <row r="3" spans="1:7" ht="12.75">
      <c r="A3" s="1" t="s">
        <v>29</v>
      </c>
      <c r="B3" s="1"/>
      <c r="C3" s="1"/>
      <c r="D3" s="1"/>
      <c r="E3" s="1"/>
      <c r="F3" s="1"/>
      <c r="G3" s="1"/>
    </row>
    <row r="4" spans="1:7" ht="12.75">
      <c r="A4" s="1" t="s">
        <v>30</v>
      </c>
      <c r="B4" s="1"/>
      <c r="C4" s="1"/>
      <c r="D4" s="1"/>
      <c r="E4" s="1"/>
      <c r="F4" s="1"/>
      <c r="G4" s="1"/>
    </row>
    <row r="5" spans="1:7" ht="12.75">
      <c r="A5" s="1" t="s">
        <v>31</v>
      </c>
      <c r="B5" s="1"/>
      <c r="C5" s="1"/>
      <c r="D5" s="1"/>
      <c r="E5" s="1"/>
      <c r="F5" s="1"/>
      <c r="G5" s="1"/>
    </row>
    <row r="8" spans="1:9" s="1" customFormat="1" ht="12.75">
      <c r="A8" s="15" t="s">
        <v>32</v>
      </c>
      <c r="B8" s="15"/>
      <c r="C8" s="15"/>
      <c r="D8" s="15"/>
      <c r="E8" s="15"/>
      <c r="F8" s="15"/>
      <c r="G8" s="15" t="s">
        <v>33</v>
      </c>
      <c r="H8" s="15"/>
      <c r="I8" s="15"/>
    </row>
    <row r="9" spans="1:9" ht="12.75">
      <c r="A9" s="2"/>
      <c r="B9" s="2"/>
      <c r="C9" s="2"/>
      <c r="D9" s="2"/>
      <c r="E9" s="2"/>
      <c r="F9" s="2"/>
      <c r="G9" s="2"/>
      <c r="H9" s="2"/>
      <c r="I9" s="2"/>
    </row>
    <row r="10" spans="1:9" ht="12.75">
      <c r="A10" s="2"/>
      <c r="B10" s="2"/>
      <c r="C10" s="2"/>
      <c r="D10" s="2"/>
      <c r="E10" s="2"/>
      <c r="F10" s="2"/>
      <c r="G10" s="2"/>
      <c r="H10" s="2"/>
      <c r="I10" s="2"/>
    </row>
    <row r="11" spans="1:9" ht="12.75">
      <c r="A11" s="2"/>
      <c r="B11" s="2"/>
      <c r="C11" s="2"/>
      <c r="D11" s="2"/>
      <c r="E11" s="2"/>
      <c r="F11" s="2"/>
      <c r="G11" s="2"/>
      <c r="H11" s="2"/>
      <c r="I11" s="2"/>
    </row>
    <row r="12" spans="1:9" ht="12.75">
      <c r="A12" s="2"/>
      <c r="B12" s="2"/>
      <c r="C12" s="2"/>
      <c r="D12" s="2"/>
      <c r="E12" s="2"/>
      <c r="F12" s="2"/>
      <c r="G12" s="2"/>
      <c r="H12" s="2"/>
      <c r="I12" s="2"/>
    </row>
    <row r="13" spans="1:9" ht="12.75">
      <c r="A13" s="15" t="s">
        <v>34</v>
      </c>
      <c r="B13" s="15"/>
      <c r="C13" s="15"/>
      <c r="D13" s="15"/>
      <c r="E13" s="16" t="s">
        <v>55</v>
      </c>
      <c r="F13" s="15"/>
      <c r="G13" s="15" t="s">
        <v>0</v>
      </c>
      <c r="H13" s="15"/>
      <c r="I13" s="15"/>
    </row>
    <row r="14" spans="1:9" ht="12.75">
      <c r="A14" s="2"/>
      <c r="B14" s="2"/>
      <c r="C14" s="2"/>
      <c r="D14" s="2"/>
      <c r="E14" s="2"/>
      <c r="F14" s="2"/>
      <c r="G14" s="2"/>
      <c r="H14" s="2"/>
      <c r="I14" s="2"/>
    </row>
    <row r="18" spans="1:9" ht="12.75">
      <c r="A18" s="1" t="s">
        <v>35</v>
      </c>
      <c r="B18" s="1"/>
      <c r="C18" s="1"/>
      <c r="D18" s="1"/>
      <c r="E18" s="1"/>
      <c r="F18" s="1" t="s">
        <v>36</v>
      </c>
      <c r="G18" s="1"/>
      <c r="H18" s="1"/>
      <c r="I18" s="1"/>
    </row>
    <row r="22" spans="1:9" ht="12.75">
      <c r="A22" s="1"/>
      <c r="B22" s="1"/>
      <c r="C22" s="1"/>
      <c r="D22" s="1"/>
      <c r="E22" s="1"/>
      <c r="F22" s="1"/>
      <c r="G22" s="1"/>
      <c r="H22" s="1"/>
      <c r="I22" s="1"/>
    </row>
    <row r="23" spans="1:9" ht="12.75">
      <c r="A23" s="1" t="s">
        <v>34</v>
      </c>
      <c r="B23" s="1"/>
      <c r="C23" s="1"/>
      <c r="D23" s="1"/>
      <c r="E23" s="1"/>
      <c r="F23" s="1"/>
      <c r="G23" s="1" t="s">
        <v>34</v>
      </c>
      <c r="H23" s="1"/>
      <c r="I23" s="1"/>
    </row>
    <row r="24" spans="2:8" ht="12.75">
      <c r="B24" s="7" t="s">
        <v>37</v>
      </c>
      <c r="H24" s="7" t="s">
        <v>37</v>
      </c>
    </row>
    <row r="27" spans="1:11" ht="12.75">
      <c r="A27" s="6" t="s">
        <v>38</v>
      </c>
      <c r="B27" s="6" t="s">
        <v>39</v>
      </c>
      <c r="C27" s="6"/>
      <c r="D27" s="6"/>
      <c r="E27" s="6"/>
      <c r="F27" s="6"/>
      <c r="G27" s="6"/>
      <c r="H27" s="6"/>
      <c r="I27" s="6"/>
      <c r="J27" s="6"/>
      <c r="K27" s="6"/>
    </row>
    <row r="28" spans="1:11" ht="12.75">
      <c r="A28" s="6" t="s">
        <v>40</v>
      </c>
      <c r="B28" s="6" t="s">
        <v>41</v>
      </c>
      <c r="C28" s="6"/>
      <c r="D28" s="6"/>
      <c r="E28" s="6"/>
      <c r="F28" s="6"/>
      <c r="G28" s="6"/>
      <c r="H28" s="6"/>
      <c r="I28" s="6"/>
      <c r="J28" s="6"/>
      <c r="K28" s="6"/>
    </row>
    <row r="54" ht="12.75">
      <c r="E54" s="2">
        <v>3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EWAK</dc:creator>
  <cp:keywords/>
  <dc:description/>
  <cp:lastModifiedBy>SPZPS</cp:lastModifiedBy>
  <cp:lastPrinted>2006-03-17T10:22:25Z</cp:lastPrinted>
  <dcterms:created xsi:type="dcterms:W3CDTF">2006-02-09T06:46:38Z</dcterms:created>
  <dcterms:modified xsi:type="dcterms:W3CDTF">2006-03-17T10:23:09Z</dcterms:modified>
  <cp:category/>
  <cp:version/>
  <cp:contentType/>
  <cp:contentStatus/>
</cp:coreProperties>
</file>